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huntercolson/Documents/Projects/hunter-site/assets/downloads/"/>
    </mc:Choice>
  </mc:AlternateContent>
  <xr:revisionPtr revIDLastSave="0" documentId="13_ncr:1_{9B5E8AA7-7D9F-0E4E-96CA-B49C7EA4EABC}" xr6:coauthVersionLast="47" xr6:coauthVersionMax="47" xr10:uidLastSave="{00000000-0000-0000-0000-000000000000}"/>
  <bookViews>
    <workbookView xWindow="4420" yWindow="660" windowWidth="25820" windowHeight="17100" tabRatio="500" xr2:uid="{00000000-000D-0000-FFFF-FFFF00000000}"/>
  </bookViews>
  <sheets>
    <sheet name="Overview" sheetId="1" r:id="rId1"/>
    <sheet name="Parameters" sheetId="2" r:id="rId2"/>
    <sheet name="Data" sheetId="3" r:id="rId3"/>
    <sheet name="Training" sheetId="4" r:id="rId4"/>
    <sheet name="Iteration Log" sheetId="5" r:id="rId5"/>
    <sheet name="Visualization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6" i="6" l="1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D207" i="6"/>
  <c r="C207" i="6"/>
  <c r="L206" i="6"/>
  <c r="D206" i="6"/>
  <c r="C206" i="6"/>
  <c r="L205" i="6"/>
  <c r="D205" i="6"/>
  <c r="C205" i="6"/>
  <c r="L204" i="6"/>
  <c r="D204" i="6"/>
  <c r="C204" i="6"/>
  <c r="L203" i="6"/>
  <c r="D203" i="6"/>
  <c r="C203" i="6"/>
  <c r="L202" i="6"/>
  <c r="D202" i="6"/>
  <c r="C202" i="6"/>
  <c r="L201" i="6"/>
  <c r="D201" i="6"/>
  <c r="C201" i="6"/>
  <c r="L200" i="6"/>
  <c r="D200" i="6"/>
  <c r="C200" i="6"/>
  <c r="L199" i="6"/>
  <c r="D199" i="6"/>
  <c r="C199" i="6"/>
  <c r="L198" i="6"/>
  <c r="D198" i="6"/>
  <c r="C198" i="6"/>
  <c r="L197" i="6"/>
  <c r="D197" i="6"/>
  <c r="C197" i="6"/>
  <c r="L196" i="6"/>
  <c r="D196" i="6"/>
  <c r="C196" i="6"/>
  <c r="L195" i="6"/>
  <c r="D195" i="6"/>
  <c r="C195" i="6"/>
  <c r="L194" i="6"/>
  <c r="D194" i="6"/>
  <c r="C194" i="6"/>
  <c r="L193" i="6"/>
  <c r="D193" i="6"/>
  <c r="C193" i="6"/>
  <c r="L192" i="6"/>
  <c r="D192" i="6"/>
  <c r="C192" i="6"/>
  <c r="L191" i="6"/>
  <c r="D191" i="6"/>
  <c r="C191" i="6"/>
  <c r="L190" i="6"/>
  <c r="D190" i="6"/>
  <c r="C190" i="6"/>
  <c r="L189" i="6"/>
  <c r="D189" i="6"/>
  <c r="C189" i="6"/>
  <c r="L188" i="6"/>
  <c r="D188" i="6"/>
  <c r="C188" i="6"/>
  <c r="L187" i="6"/>
  <c r="D187" i="6"/>
  <c r="C187" i="6"/>
  <c r="L186" i="6"/>
  <c r="D186" i="6"/>
  <c r="C186" i="6"/>
  <c r="L185" i="6"/>
  <c r="D185" i="6"/>
  <c r="C185" i="6"/>
  <c r="L184" i="6"/>
  <c r="D184" i="6"/>
  <c r="C184" i="6"/>
  <c r="L183" i="6"/>
  <c r="D183" i="6"/>
  <c r="C183" i="6"/>
  <c r="L182" i="6"/>
  <c r="D182" i="6"/>
  <c r="C182" i="6"/>
  <c r="L181" i="6"/>
  <c r="D181" i="6"/>
  <c r="C181" i="6"/>
  <c r="L180" i="6"/>
  <c r="D180" i="6"/>
  <c r="C180" i="6"/>
  <c r="L179" i="6"/>
  <c r="D179" i="6"/>
  <c r="C179" i="6"/>
  <c r="L178" i="6"/>
  <c r="D178" i="6"/>
  <c r="C178" i="6"/>
  <c r="L177" i="6"/>
  <c r="D177" i="6"/>
  <c r="C177" i="6"/>
  <c r="L176" i="6"/>
  <c r="D176" i="6"/>
  <c r="C176" i="6"/>
  <c r="L175" i="6"/>
  <c r="D175" i="6"/>
  <c r="C175" i="6"/>
  <c r="L174" i="6"/>
  <c r="D174" i="6"/>
  <c r="C174" i="6"/>
  <c r="L173" i="6"/>
  <c r="D173" i="6"/>
  <c r="C173" i="6"/>
  <c r="B173" i="6"/>
  <c r="A173" i="6"/>
  <c r="L172" i="6"/>
  <c r="D172" i="6"/>
  <c r="C172" i="6"/>
  <c r="B172" i="6"/>
  <c r="A172" i="6"/>
  <c r="L171" i="6"/>
  <c r="D171" i="6"/>
  <c r="C171" i="6"/>
  <c r="B171" i="6"/>
  <c r="A171" i="6"/>
  <c r="L170" i="6"/>
  <c r="D170" i="6"/>
  <c r="C170" i="6"/>
  <c r="B170" i="6"/>
  <c r="A170" i="6"/>
  <c r="L169" i="6"/>
  <c r="D169" i="6"/>
  <c r="C169" i="6"/>
  <c r="B169" i="6"/>
  <c r="A169" i="6"/>
  <c r="L168" i="6"/>
  <c r="D168" i="6"/>
  <c r="C168" i="6"/>
  <c r="B168" i="6"/>
  <c r="A168" i="6"/>
  <c r="L167" i="6"/>
  <c r="D167" i="6"/>
  <c r="C167" i="6"/>
  <c r="B167" i="6"/>
  <c r="A167" i="6"/>
  <c r="L166" i="6"/>
  <c r="D166" i="6"/>
  <c r="C166" i="6"/>
  <c r="B166" i="6"/>
  <c r="A166" i="6"/>
  <c r="L165" i="6"/>
  <c r="D165" i="6"/>
  <c r="C165" i="6"/>
  <c r="B165" i="6"/>
  <c r="A165" i="6"/>
  <c r="L164" i="6"/>
  <c r="D164" i="6"/>
  <c r="C164" i="6"/>
  <c r="B164" i="6"/>
  <c r="A164" i="6"/>
  <c r="L163" i="6"/>
  <c r="D163" i="6"/>
  <c r="C163" i="6"/>
  <c r="B163" i="6"/>
  <c r="A163" i="6"/>
  <c r="L162" i="6"/>
  <c r="D162" i="6"/>
  <c r="C162" i="6"/>
  <c r="B162" i="6"/>
  <c r="A162" i="6"/>
  <c r="L161" i="6"/>
  <c r="D161" i="6"/>
  <c r="C161" i="6"/>
  <c r="B161" i="6"/>
  <c r="A161" i="6"/>
  <c r="L160" i="6"/>
  <c r="D160" i="6"/>
  <c r="C160" i="6"/>
  <c r="B160" i="6"/>
  <c r="A160" i="6"/>
  <c r="L159" i="6"/>
  <c r="D159" i="6"/>
  <c r="C159" i="6"/>
  <c r="B159" i="6"/>
  <c r="A159" i="6"/>
  <c r="L158" i="6"/>
  <c r="D158" i="6"/>
  <c r="C158" i="6"/>
  <c r="B158" i="6"/>
  <c r="A158" i="6"/>
  <c r="L157" i="6"/>
  <c r="D157" i="6"/>
  <c r="C157" i="6"/>
  <c r="B157" i="6"/>
  <c r="A157" i="6"/>
  <c r="L156" i="6"/>
  <c r="D156" i="6"/>
  <c r="C156" i="6"/>
  <c r="B156" i="6"/>
  <c r="A156" i="6"/>
  <c r="L155" i="6"/>
  <c r="D155" i="6"/>
  <c r="C155" i="6"/>
  <c r="B155" i="6"/>
  <c r="A155" i="6"/>
  <c r="L154" i="6"/>
  <c r="D154" i="6"/>
  <c r="C154" i="6"/>
  <c r="B154" i="6"/>
  <c r="A154" i="6"/>
  <c r="L153" i="6"/>
  <c r="D153" i="6"/>
  <c r="C153" i="6"/>
  <c r="B153" i="6"/>
  <c r="A153" i="6"/>
  <c r="L152" i="6"/>
  <c r="D152" i="6"/>
  <c r="C152" i="6"/>
  <c r="B152" i="6"/>
  <c r="A152" i="6"/>
  <c r="L151" i="6"/>
  <c r="D151" i="6"/>
  <c r="C151" i="6"/>
  <c r="B151" i="6"/>
  <c r="A151" i="6"/>
  <c r="L150" i="6"/>
  <c r="D150" i="6"/>
  <c r="C150" i="6"/>
  <c r="B150" i="6"/>
  <c r="A150" i="6"/>
  <c r="L149" i="6"/>
  <c r="D149" i="6"/>
  <c r="C149" i="6"/>
  <c r="B149" i="6"/>
  <c r="A149" i="6"/>
  <c r="L148" i="6"/>
  <c r="D148" i="6"/>
  <c r="C148" i="6"/>
  <c r="B148" i="6"/>
  <c r="A148" i="6"/>
  <c r="L147" i="6"/>
  <c r="D147" i="6"/>
  <c r="C147" i="6"/>
  <c r="B147" i="6"/>
  <c r="A147" i="6"/>
  <c r="L146" i="6"/>
  <c r="D146" i="6"/>
  <c r="C146" i="6"/>
  <c r="B146" i="6"/>
  <c r="A146" i="6"/>
  <c r="L145" i="6"/>
  <c r="D145" i="6"/>
  <c r="C145" i="6"/>
  <c r="B145" i="6"/>
  <c r="A145" i="6"/>
  <c r="L144" i="6"/>
  <c r="D144" i="6"/>
  <c r="C144" i="6"/>
  <c r="B144" i="6"/>
  <c r="A144" i="6"/>
  <c r="L143" i="6"/>
  <c r="D143" i="6"/>
  <c r="C143" i="6"/>
  <c r="B143" i="6"/>
  <c r="A143" i="6"/>
  <c r="L142" i="6"/>
  <c r="D142" i="6"/>
  <c r="C142" i="6"/>
  <c r="B142" i="6"/>
  <c r="A142" i="6"/>
  <c r="L141" i="6"/>
  <c r="D141" i="6"/>
  <c r="C141" i="6"/>
  <c r="B141" i="6"/>
  <c r="A141" i="6"/>
  <c r="L140" i="6"/>
  <c r="D140" i="6"/>
  <c r="C140" i="6"/>
  <c r="B140" i="6"/>
  <c r="A140" i="6"/>
  <c r="L139" i="6"/>
  <c r="D139" i="6"/>
  <c r="C139" i="6"/>
  <c r="B139" i="6"/>
  <c r="A139" i="6"/>
  <c r="L138" i="6"/>
  <c r="D138" i="6"/>
  <c r="C138" i="6"/>
  <c r="B138" i="6"/>
  <c r="A138" i="6"/>
  <c r="L137" i="6"/>
  <c r="D137" i="6"/>
  <c r="C137" i="6"/>
  <c r="B137" i="6"/>
  <c r="A137" i="6"/>
  <c r="L136" i="6"/>
  <c r="D136" i="6"/>
  <c r="C136" i="6"/>
  <c r="B136" i="6"/>
  <c r="A136" i="6"/>
  <c r="L135" i="6"/>
  <c r="D135" i="6"/>
  <c r="C135" i="6"/>
  <c r="B135" i="6"/>
  <c r="A135" i="6"/>
  <c r="L134" i="6"/>
  <c r="D134" i="6"/>
  <c r="C134" i="6"/>
  <c r="B134" i="6"/>
  <c r="A134" i="6"/>
  <c r="L133" i="6"/>
  <c r="D133" i="6"/>
  <c r="C133" i="6"/>
  <c r="B133" i="6"/>
  <c r="A133" i="6"/>
  <c r="L132" i="6"/>
  <c r="D132" i="6"/>
  <c r="C132" i="6"/>
  <c r="B132" i="6"/>
  <c r="A132" i="6"/>
  <c r="L131" i="6"/>
  <c r="D131" i="6"/>
  <c r="C131" i="6"/>
  <c r="B131" i="6"/>
  <c r="A131" i="6"/>
  <c r="L130" i="6"/>
  <c r="D130" i="6"/>
  <c r="C130" i="6"/>
  <c r="B130" i="6"/>
  <c r="A130" i="6"/>
  <c r="L129" i="6"/>
  <c r="D129" i="6"/>
  <c r="C129" i="6"/>
  <c r="B129" i="6"/>
  <c r="A129" i="6"/>
  <c r="L128" i="6"/>
  <c r="D128" i="6"/>
  <c r="C128" i="6"/>
  <c r="B128" i="6"/>
  <c r="A128" i="6"/>
  <c r="L127" i="6"/>
  <c r="D127" i="6"/>
  <c r="C127" i="6"/>
  <c r="B127" i="6"/>
  <c r="A127" i="6"/>
  <c r="L126" i="6"/>
  <c r="D126" i="6"/>
  <c r="C126" i="6"/>
  <c r="B126" i="6"/>
  <c r="A126" i="6"/>
  <c r="L125" i="6"/>
  <c r="D125" i="6"/>
  <c r="C125" i="6"/>
  <c r="B125" i="6"/>
  <c r="A125" i="6"/>
  <c r="L124" i="6"/>
  <c r="D124" i="6"/>
  <c r="C124" i="6"/>
  <c r="B124" i="6"/>
  <c r="A124" i="6"/>
  <c r="L123" i="6"/>
  <c r="D123" i="6"/>
  <c r="C123" i="6"/>
  <c r="B123" i="6"/>
  <c r="A123" i="6"/>
  <c r="L122" i="6"/>
  <c r="D122" i="6"/>
  <c r="C122" i="6"/>
  <c r="B122" i="6"/>
  <c r="A122" i="6"/>
  <c r="L121" i="6"/>
  <c r="D121" i="6"/>
  <c r="C121" i="6"/>
  <c r="B121" i="6"/>
  <c r="A121" i="6"/>
  <c r="L120" i="6"/>
  <c r="D120" i="6"/>
  <c r="C120" i="6"/>
  <c r="B120" i="6"/>
  <c r="A120" i="6"/>
  <c r="L119" i="6"/>
  <c r="D119" i="6"/>
  <c r="C119" i="6"/>
  <c r="B119" i="6"/>
  <c r="A119" i="6"/>
  <c r="L118" i="6"/>
  <c r="D118" i="6"/>
  <c r="C118" i="6"/>
  <c r="B118" i="6"/>
  <c r="A118" i="6"/>
  <c r="L117" i="6"/>
  <c r="D117" i="6"/>
  <c r="C117" i="6"/>
  <c r="B117" i="6"/>
  <c r="A117" i="6"/>
  <c r="L116" i="6"/>
  <c r="D116" i="6"/>
  <c r="C116" i="6"/>
  <c r="B116" i="6"/>
  <c r="A116" i="6"/>
  <c r="D152" i="4"/>
  <c r="P265" i="6" s="1"/>
  <c r="D151" i="4"/>
  <c r="P264" i="6" s="1"/>
  <c r="D150" i="4"/>
  <c r="P263" i="6" s="1"/>
  <c r="D149" i="4"/>
  <c r="P262" i="6" s="1"/>
  <c r="D148" i="4"/>
  <c r="P261" i="6" s="1"/>
  <c r="D147" i="4"/>
  <c r="D146" i="4"/>
  <c r="P259" i="6" s="1"/>
  <c r="D145" i="4"/>
  <c r="P258" i="6" s="1"/>
  <c r="D144" i="4"/>
  <c r="D143" i="4"/>
  <c r="D142" i="4"/>
  <c r="P255" i="6" s="1"/>
  <c r="D141" i="4"/>
  <c r="P254" i="6" s="1"/>
  <c r="D140" i="4"/>
  <c r="P253" i="6" s="1"/>
  <c r="D139" i="4"/>
  <c r="P252" i="6" s="1"/>
  <c r="D138" i="4"/>
  <c r="D137" i="4"/>
  <c r="P250" i="6" s="1"/>
  <c r="D136" i="4"/>
  <c r="P249" i="6" s="1"/>
  <c r="D135" i="4"/>
  <c r="P248" i="6" s="1"/>
  <c r="D134" i="4"/>
  <c r="D133" i="4"/>
  <c r="P246" i="6" s="1"/>
  <c r="D132" i="4"/>
  <c r="D131" i="4"/>
  <c r="P244" i="6" s="1"/>
  <c r="D130" i="4"/>
  <c r="D129" i="4"/>
  <c r="P242" i="6" s="1"/>
  <c r="D128" i="4"/>
  <c r="P241" i="6" s="1"/>
  <c r="D127" i="4"/>
  <c r="P240" i="6" s="1"/>
  <c r="D126" i="4"/>
  <c r="P239" i="6" s="1"/>
  <c r="D125" i="4"/>
  <c r="D124" i="4"/>
  <c r="D123" i="4"/>
  <c r="D122" i="4"/>
  <c r="P235" i="6" s="1"/>
  <c r="D121" i="4"/>
  <c r="P234" i="6" s="1"/>
  <c r="D120" i="4"/>
  <c r="P233" i="6" s="1"/>
  <c r="D119" i="4"/>
  <c r="D118" i="4"/>
  <c r="D117" i="4"/>
  <c r="P230" i="6" s="1"/>
  <c r="D116" i="4"/>
  <c r="P229" i="6" s="1"/>
  <c r="D115" i="4"/>
  <c r="P228" i="6" s="1"/>
  <c r="D114" i="4"/>
  <c r="P227" i="6" s="1"/>
  <c r="D113" i="4"/>
  <c r="D112" i="4"/>
  <c r="D111" i="4"/>
  <c r="D110" i="4"/>
  <c r="P223" i="6" s="1"/>
  <c r="D109" i="4"/>
  <c r="D108" i="4"/>
  <c r="P221" i="6" s="1"/>
  <c r="D107" i="4"/>
  <c r="P220" i="6" s="1"/>
  <c r="D106" i="4"/>
  <c r="P219" i="6" s="1"/>
  <c r="D105" i="4"/>
  <c r="D104" i="4"/>
  <c r="D103" i="4"/>
  <c r="D102" i="4"/>
  <c r="P215" i="6" s="1"/>
  <c r="D101" i="4"/>
  <c r="D100" i="4"/>
  <c r="P213" i="6" s="1"/>
  <c r="D99" i="4"/>
  <c r="P212" i="6" s="1"/>
  <c r="D98" i="4"/>
  <c r="P211" i="6" s="1"/>
  <c r="D97" i="4"/>
  <c r="D96" i="4"/>
  <c r="P209" i="6" s="1"/>
  <c r="D95" i="4"/>
  <c r="D94" i="4"/>
  <c r="D93" i="4"/>
  <c r="D92" i="4"/>
  <c r="D91" i="4"/>
  <c r="P204" i="6" s="1"/>
  <c r="D90" i="4"/>
  <c r="P203" i="6" s="1"/>
  <c r="D89" i="4"/>
  <c r="P202" i="6" s="1"/>
  <c r="D88" i="4"/>
  <c r="D87" i="4"/>
  <c r="P200" i="6" s="1"/>
  <c r="D86" i="4"/>
  <c r="P199" i="6" s="1"/>
  <c r="D85" i="4"/>
  <c r="P198" i="6" s="1"/>
  <c r="D84" i="4"/>
  <c r="P197" i="6" s="1"/>
  <c r="D83" i="4"/>
  <c r="D82" i="4"/>
  <c r="P195" i="6" s="1"/>
  <c r="B82" i="4"/>
  <c r="D81" i="4"/>
  <c r="D80" i="4"/>
  <c r="P193" i="6" s="1"/>
  <c r="D79" i="4"/>
  <c r="P192" i="6" s="1"/>
  <c r="D78" i="4"/>
  <c r="P191" i="6" s="1"/>
  <c r="D77" i="4"/>
  <c r="D76" i="4"/>
  <c r="P189" i="6" s="1"/>
  <c r="D75" i="4"/>
  <c r="D74" i="4"/>
  <c r="P187" i="6" s="1"/>
  <c r="D73" i="4"/>
  <c r="D72" i="4"/>
  <c r="D71" i="4"/>
  <c r="P184" i="6" s="1"/>
  <c r="D70" i="4"/>
  <c r="P183" i="6" s="1"/>
  <c r="D69" i="4"/>
  <c r="P182" i="6" s="1"/>
  <c r="D68" i="4"/>
  <c r="D67" i="4"/>
  <c r="P180" i="6" s="1"/>
  <c r="D66" i="4"/>
  <c r="P179" i="6" s="1"/>
  <c r="D65" i="4"/>
  <c r="P178" i="6" s="1"/>
  <c r="D64" i="4"/>
  <c r="D63" i="4"/>
  <c r="P176" i="6" s="1"/>
  <c r="D62" i="4"/>
  <c r="D61" i="4"/>
  <c r="D60" i="4"/>
  <c r="P173" i="6" s="1"/>
  <c r="D59" i="4"/>
  <c r="P172" i="6" s="1"/>
  <c r="D58" i="4"/>
  <c r="P171" i="6" s="1"/>
  <c r="D57" i="4"/>
  <c r="D56" i="4"/>
  <c r="D55" i="4"/>
  <c r="P168" i="6" s="1"/>
  <c r="C55" i="4"/>
  <c r="D54" i="4"/>
  <c r="P167" i="6" s="1"/>
  <c r="D53" i="4"/>
  <c r="P166" i="6" s="1"/>
  <c r="D52" i="4"/>
  <c r="D51" i="4"/>
  <c r="D50" i="4"/>
  <c r="D49" i="4"/>
  <c r="P162" i="6" s="1"/>
  <c r="D48" i="4"/>
  <c r="P161" i="6" s="1"/>
  <c r="D47" i="4"/>
  <c r="P160" i="6" s="1"/>
  <c r="D46" i="4"/>
  <c r="P159" i="6" s="1"/>
  <c r="D45" i="4"/>
  <c r="P158" i="6" s="1"/>
  <c r="D44" i="4"/>
  <c r="P157" i="6" s="1"/>
  <c r="D43" i="4"/>
  <c r="D42" i="4"/>
  <c r="P155" i="6" s="1"/>
  <c r="D41" i="4"/>
  <c r="P154" i="6" s="1"/>
  <c r="D40" i="4"/>
  <c r="D39" i="4"/>
  <c r="P152" i="6" s="1"/>
  <c r="D38" i="4"/>
  <c r="D37" i="4"/>
  <c r="P150" i="6" s="1"/>
  <c r="D36" i="4"/>
  <c r="P149" i="6" s="1"/>
  <c r="D35" i="4"/>
  <c r="D34" i="4"/>
  <c r="D33" i="4"/>
  <c r="D32" i="4"/>
  <c r="D31" i="4"/>
  <c r="P144" i="6" s="1"/>
  <c r="D30" i="4"/>
  <c r="P143" i="6" s="1"/>
  <c r="D29" i="4"/>
  <c r="P142" i="6" s="1"/>
  <c r="D28" i="4"/>
  <c r="P141" i="6" s="1"/>
  <c r="B28" i="4"/>
  <c r="D27" i="4"/>
  <c r="D26" i="4"/>
  <c r="D25" i="4"/>
  <c r="D24" i="4"/>
  <c r="D23" i="4"/>
  <c r="D22" i="4"/>
  <c r="D21" i="4"/>
  <c r="D20" i="4"/>
  <c r="D19" i="4"/>
  <c r="D18" i="4"/>
  <c r="D17" i="4"/>
  <c r="D16" i="4"/>
  <c r="B16" i="4"/>
  <c r="E16" i="4" s="1"/>
  <c r="F16" i="4" s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C3" i="4"/>
  <c r="E159" i="3"/>
  <c r="B151" i="4" s="1"/>
  <c r="E158" i="3"/>
  <c r="B150" i="4" s="1"/>
  <c r="E153" i="3"/>
  <c r="B145" i="4" s="1"/>
  <c r="E152" i="3"/>
  <c r="B144" i="4" s="1"/>
  <c r="E151" i="3"/>
  <c r="B143" i="4" s="1"/>
  <c r="F150" i="3"/>
  <c r="C142" i="4" s="1"/>
  <c r="E147" i="3"/>
  <c r="B139" i="4" s="1"/>
  <c r="F146" i="3"/>
  <c r="C138" i="4" s="1"/>
  <c r="E146" i="3"/>
  <c r="B138" i="4" s="1"/>
  <c r="E145" i="3"/>
  <c r="B137" i="4" s="1"/>
  <c r="F142" i="3"/>
  <c r="C134" i="4" s="1"/>
  <c r="E140" i="3"/>
  <c r="B132" i="4" s="1"/>
  <c r="E138" i="3"/>
  <c r="B130" i="4" s="1"/>
  <c r="E137" i="3"/>
  <c r="B129" i="4" s="1"/>
  <c r="F136" i="3"/>
  <c r="C128" i="4" s="1"/>
  <c r="E136" i="3"/>
  <c r="B128" i="4" s="1"/>
  <c r="E128" i="4" s="1"/>
  <c r="F128" i="4" s="1"/>
  <c r="E134" i="3"/>
  <c r="B126" i="4" s="1"/>
  <c r="F133" i="3"/>
  <c r="C125" i="4" s="1"/>
  <c r="E131" i="3"/>
  <c r="B123" i="4" s="1"/>
  <c r="F130" i="3"/>
  <c r="C122" i="4" s="1"/>
  <c r="E130" i="3"/>
  <c r="B122" i="4" s="1"/>
  <c r="E127" i="3"/>
  <c r="B119" i="4" s="1"/>
  <c r="E126" i="3"/>
  <c r="B118" i="4" s="1"/>
  <c r="F125" i="3"/>
  <c r="C117" i="4" s="1"/>
  <c r="F124" i="3"/>
  <c r="C116" i="4" s="1"/>
  <c r="E124" i="3"/>
  <c r="B116" i="4" s="1"/>
  <c r="F123" i="3"/>
  <c r="C115" i="4" s="1"/>
  <c r="E123" i="3"/>
  <c r="B115" i="4" s="1"/>
  <c r="E120" i="3"/>
  <c r="B112" i="4" s="1"/>
  <c r="E118" i="3"/>
  <c r="B110" i="4" s="1"/>
  <c r="F117" i="3"/>
  <c r="C109" i="4" s="1"/>
  <c r="E117" i="3"/>
  <c r="B109" i="4" s="1"/>
  <c r="E109" i="4" s="1"/>
  <c r="F109" i="4" s="1"/>
  <c r="F114" i="3"/>
  <c r="C106" i="4" s="1"/>
  <c r="E114" i="3"/>
  <c r="B106" i="4" s="1"/>
  <c r="F113" i="3"/>
  <c r="C105" i="4" s="1"/>
  <c r="E112" i="3"/>
  <c r="B104" i="4" s="1"/>
  <c r="F111" i="3"/>
  <c r="C103" i="4" s="1"/>
  <c r="E108" i="3"/>
  <c r="B100" i="4" s="1"/>
  <c r="F107" i="3"/>
  <c r="C99" i="4" s="1"/>
  <c r="F106" i="3"/>
  <c r="C98" i="4" s="1"/>
  <c r="E106" i="3"/>
  <c r="B98" i="4" s="1"/>
  <c r="E98" i="4" s="1"/>
  <c r="F98" i="4" s="1"/>
  <c r="E105" i="3"/>
  <c r="B97" i="4" s="1"/>
  <c r="F104" i="3"/>
  <c r="C96" i="4" s="1"/>
  <c r="E102" i="3"/>
  <c r="B94" i="4" s="1"/>
  <c r="F101" i="3"/>
  <c r="C93" i="4" s="1"/>
  <c r="E99" i="3"/>
  <c r="B91" i="4" s="1"/>
  <c r="F98" i="3"/>
  <c r="C90" i="4" s="1"/>
  <c r="F96" i="3"/>
  <c r="C88" i="4" s="1"/>
  <c r="E96" i="3"/>
  <c r="B88" i="4" s="1"/>
  <c r="E88" i="4" s="1"/>
  <c r="F88" i="4" s="1"/>
  <c r="F95" i="3"/>
  <c r="C87" i="4" s="1"/>
  <c r="E94" i="3"/>
  <c r="B86" i="4" s="1"/>
  <c r="E93" i="3"/>
  <c r="B85" i="4" s="1"/>
  <c r="F92" i="3"/>
  <c r="C84" i="4" s="1"/>
  <c r="E90" i="3"/>
  <c r="E88" i="3"/>
  <c r="B80" i="4" s="1"/>
  <c r="F87" i="3"/>
  <c r="C79" i="4" s="1"/>
  <c r="E87" i="3"/>
  <c r="B79" i="4" s="1"/>
  <c r="E79" i="4" s="1"/>
  <c r="F79" i="4" s="1"/>
  <c r="F86" i="3"/>
  <c r="C78" i="4" s="1"/>
  <c r="F84" i="3"/>
  <c r="C76" i="4" s="1"/>
  <c r="E84" i="3"/>
  <c r="B76" i="4" s="1"/>
  <c r="E83" i="3"/>
  <c r="B75" i="4" s="1"/>
  <c r="E82" i="3"/>
  <c r="B74" i="4" s="1"/>
  <c r="E81" i="3"/>
  <c r="B73" i="4" s="1"/>
  <c r="F78" i="3"/>
  <c r="C70" i="4" s="1"/>
  <c r="F77" i="3"/>
  <c r="C69" i="4" s="1"/>
  <c r="E77" i="3"/>
  <c r="B69" i="4" s="1"/>
  <c r="E69" i="4" s="1"/>
  <c r="F69" i="4" s="1"/>
  <c r="E76" i="3"/>
  <c r="B68" i="4" s="1"/>
  <c r="F75" i="3"/>
  <c r="C67" i="4" s="1"/>
  <c r="E75" i="3"/>
  <c r="B67" i="4" s="1"/>
  <c r="E72" i="3"/>
  <c r="B64" i="4" s="1"/>
  <c r="E71" i="3"/>
  <c r="B63" i="4" s="1"/>
  <c r="E70" i="3"/>
  <c r="B62" i="4" s="1"/>
  <c r="F69" i="3"/>
  <c r="C61" i="4" s="1"/>
  <c r="E69" i="3"/>
  <c r="B61" i="4" s="1"/>
  <c r="E61" i="4" s="1"/>
  <c r="F61" i="4" s="1"/>
  <c r="F68" i="3"/>
  <c r="C60" i="4" s="1"/>
  <c r="E66" i="3"/>
  <c r="B58" i="4" s="1"/>
  <c r="F65" i="3"/>
  <c r="C57" i="4" s="1"/>
  <c r="E65" i="3"/>
  <c r="B57" i="4" s="1"/>
  <c r="E57" i="4" s="1"/>
  <c r="F57" i="4" s="1"/>
  <c r="E64" i="3"/>
  <c r="B56" i="4" s="1"/>
  <c r="F63" i="3"/>
  <c r="E63" i="3"/>
  <c r="B55" i="4" s="1"/>
  <c r="E60" i="3"/>
  <c r="B52" i="4" s="1"/>
  <c r="F59" i="3"/>
  <c r="C51" i="4" s="1"/>
  <c r="E59" i="3"/>
  <c r="B51" i="4" s="1"/>
  <c r="E51" i="4" s="1"/>
  <c r="F51" i="4" s="1"/>
  <c r="E58" i="3"/>
  <c r="B50" i="4" s="1"/>
  <c r="F57" i="3"/>
  <c r="C49" i="4" s="1"/>
  <c r="E57" i="3"/>
  <c r="B49" i="4" s="1"/>
  <c r="E49" i="4" s="1"/>
  <c r="F49" i="4" s="1"/>
  <c r="E54" i="3"/>
  <c r="B46" i="4" s="1"/>
  <c r="F53" i="3"/>
  <c r="C45" i="4" s="1"/>
  <c r="E45" i="4" s="1"/>
  <c r="F45" i="4" s="1"/>
  <c r="E53" i="3"/>
  <c r="B45" i="4" s="1"/>
  <c r="E52" i="3"/>
  <c r="B44" i="4" s="1"/>
  <c r="E51" i="3"/>
  <c r="B43" i="4" s="1"/>
  <c r="E50" i="3"/>
  <c r="B42" i="4" s="1"/>
  <c r="E48" i="3"/>
  <c r="B40" i="4" s="1"/>
  <c r="F47" i="3"/>
  <c r="C39" i="4" s="1"/>
  <c r="E47" i="3"/>
  <c r="B39" i="4" s="1"/>
  <c r="E39" i="4" s="1"/>
  <c r="F39" i="4" s="1"/>
  <c r="G39" i="4" s="1"/>
  <c r="E46" i="3"/>
  <c r="B38" i="4" s="1"/>
  <c r="F45" i="3"/>
  <c r="C37" i="4" s="1"/>
  <c r="F44" i="3"/>
  <c r="C36" i="4" s="1"/>
  <c r="E44" i="3"/>
  <c r="B36" i="4" s="1"/>
  <c r="E42" i="3"/>
  <c r="B34" i="4" s="1"/>
  <c r="E41" i="3"/>
  <c r="B33" i="4" s="1"/>
  <c r="E40" i="3"/>
  <c r="B32" i="4" s="1"/>
  <c r="E39" i="3"/>
  <c r="B31" i="4" s="1"/>
  <c r="F38" i="3"/>
  <c r="C30" i="4" s="1"/>
  <c r="E38" i="3"/>
  <c r="B30" i="4" s="1"/>
  <c r="E30" i="4" s="1"/>
  <c r="F30" i="4" s="1"/>
  <c r="E36" i="3"/>
  <c r="F35" i="3"/>
  <c r="C27" i="4" s="1"/>
  <c r="E35" i="3"/>
  <c r="B27" i="4" s="1"/>
  <c r="E27" i="4" s="1"/>
  <c r="F27" i="4" s="1"/>
  <c r="E34" i="3"/>
  <c r="B26" i="4" s="1"/>
  <c r="E33" i="3"/>
  <c r="B25" i="4" s="1"/>
  <c r="F32" i="3"/>
  <c r="C24" i="4" s="1"/>
  <c r="F30" i="3"/>
  <c r="C22" i="4" s="1"/>
  <c r="E30" i="3"/>
  <c r="B22" i="4" s="1"/>
  <c r="E22" i="4" s="1"/>
  <c r="F22" i="4" s="1"/>
  <c r="F29" i="3"/>
  <c r="C21" i="4" s="1"/>
  <c r="E29" i="3"/>
  <c r="B21" i="4" s="1"/>
  <c r="E28" i="3"/>
  <c r="B20" i="4" s="1"/>
  <c r="F27" i="3"/>
  <c r="C19" i="4" s="1"/>
  <c r="E27" i="3"/>
  <c r="B19" i="4" s="1"/>
  <c r="E19" i="4" s="1"/>
  <c r="F19" i="4" s="1"/>
  <c r="E25" i="3"/>
  <c r="B17" i="4" s="1"/>
  <c r="F24" i="3"/>
  <c r="C16" i="4" s="1"/>
  <c r="E24" i="3"/>
  <c r="E23" i="3"/>
  <c r="B15" i="4" s="1"/>
  <c r="F22" i="3"/>
  <c r="C14" i="4" s="1"/>
  <c r="E22" i="3"/>
  <c r="B14" i="4" s="1"/>
  <c r="F21" i="3"/>
  <c r="C13" i="4" s="1"/>
  <c r="E19" i="3"/>
  <c r="B11" i="4" s="1"/>
  <c r="F18" i="3"/>
  <c r="C10" i="4" s="1"/>
  <c r="E18" i="3"/>
  <c r="B10" i="4" s="1"/>
  <c r="E17" i="3"/>
  <c r="B9" i="4" s="1"/>
  <c r="F16" i="3"/>
  <c r="C8" i="4" s="1"/>
  <c r="E16" i="3"/>
  <c r="B8" i="4" s="1"/>
  <c r="E8" i="4" s="1"/>
  <c r="F8" i="4" s="1"/>
  <c r="E14" i="3"/>
  <c r="B6" i="4" s="1"/>
  <c r="F13" i="3"/>
  <c r="C5" i="4" s="1"/>
  <c r="E13" i="3"/>
  <c r="B5" i="4" s="1"/>
  <c r="E5" i="4" s="1"/>
  <c r="F5" i="4" s="1"/>
  <c r="E12" i="3"/>
  <c r="B4" i="4" s="1"/>
  <c r="F11" i="3"/>
  <c r="E11" i="3"/>
  <c r="B3" i="4" s="1"/>
  <c r="C7" i="3"/>
  <c r="F151" i="3" s="1"/>
  <c r="C143" i="4" s="1"/>
  <c r="E143" i="4" s="1"/>
  <c r="F143" i="4" s="1"/>
  <c r="B7" i="3"/>
  <c r="C6" i="3"/>
  <c r="B6" i="3"/>
  <c r="E156" i="3" s="1"/>
  <c r="B148" i="4" s="1"/>
  <c r="G118" i="6" l="1"/>
  <c r="O121" i="6"/>
  <c r="H8" i="4"/>
  <c r="K8" i="4"/>
  <c r="L8" i="4" s="1"/>
  <c r="O132" i="6"/>
  <c r="I124" i="6"/>
  <c r="H19" i="4"/>
  <c r="K19" i="4"/>
  <c r="L19" i="4" s="1"/>
  <c r="E94" i="4"/>
  <c r="F94" i="4" s="1"/>
  <c r="I203" i="6"/>
  <c r="O256" i="6"/>
  <c r="K143" i="4"/>
  <c r="L143" i="4" s="1"/>
  <c r="H143" i="4"/>
  <c r="O118" i="6"/>
  <c r="G117" i="6"/>
  <c r="K5" i="4"/>
  <c r="L5" i="4" s="1"/>
  <c r="H5" i="4"/>
  <c r="I129" i="6"/>
  <c r="O140" i="6"/>
  <c r="K27" i="4"/>
  <c r="L27" i="4" s="1"/>
  <c r="H27" i="4"/>
  <c r="I132" i="6"/>
  <c r="O143" i="6"/>
  <c r="K30" i="4"/>
  <c r="L30" i="4" s="1"/>
  <c r="H30" i="4"/>
  <c r="G30" i="4"/>
  <c r="E20" i="4"/>
  <c r="F20" i="4" s="1"/>
  <c r="O158" i="6"/>
  <c r="I143" i="6"/>
  <c r="K45" i="4"/>
  <c r="L45" i="4" s="1"/>
  <c r="H45" i="4"/>
  <c r="O170" i="6"/>
  <c r="I153" i="6"/>
  <c r="K57" i="4"/>
  <c r="L57" i="4" s="1"/>
  <c r="H57" i="4"/>
  <c r="O241" i="6"/>
  <c r="K128" i="4"/>
  <c r="L128" i="4" s="1"/>
  <c r="G162" i="6"/>
  <c r="H128" i="4"/>
  <c r="G128" i="4"/>
  <c r="I149" i="6"/>
  <c r="O164" i="6"/>
  <c r="H51" i="4"/>
  <c r="E145" i="4"/>
  <c r="F145" i="4" s="1"/>
  <c r="P137" i="6"/>
  <c r="P156" i="6"/>
  <c r="G124" i="6"/>
  <c r="O135" i="6"/>
  <c r="H22" i="4"/>
  <c r="P129" i="6"/>
  <c r="G16" i="4"/>
  <c r="G45" i="4"/>
  <c r="E3" i="4"/>
  <c r="F3" i="4" s="1"/>
  <c r="E74" i="4"/>
  <c r="F74" i="4" s="1"/>
  <c r="E46" i="4"/>
  <c r="F46" i="4" s="1"/>
  <c r="F74" i="3"/>
  <c r="C66" i="4" s="1"/>
  <c r="F120" i="3"/>
  <c r="C112" i="4" s="1"/>
  <c r="E112" i="4" s="1"/>
  <c r="F112" i="4" s="1"/>
  <c r="F143" i="3"/>
  <c r="C135" i="4" s="1"/>
  <c r="F153" i="3"/>
  <c r="C145" i="4" s="1"/>
  <c r="P119" i="6"/>
  <c r="P140" i="6"/>
  <c r="G27" i="4"/>
  <c r="P148" i="6"/>
  <c r="P163" i="6"/>
  <c r="P217" i="6"/>
  <c r="F19" i="3"/>
  <c r="C11" i="4" s="1"/>
  <c r="E11" i="4" s="1"/>
  <c r="F11" i="4" s="1"/>
  <c r="F28" i="3"/>
  <c r="C20" i="4" s="1"/>
  <c r="F56" i="3"/>
  <c r="C48" i="4" s="1"/>
  <c r="E67" i="4"/>
  <c r="F67" i="4" s="1"/>
  <c r="E76" i="4"/>
  <c r="F76" i="4" s="1"/>
  <c r="F93" i="3"/>
  <c r="C85" i="4" s="1"/>
  <c r="E85" i="4" s="1"/>
  <c r="F85" i="4" s="1"/>
  <c r="F102" i="3"/>
  <c r="C94" i="4" s="1"/>
  <c r="F112" i="3"/>
  <c r="C104" i="4" s="1"/>
  <c r="E104" i="4" s="1"/>
  <c r="F104" i="4" s="1"/>
  <c r="E115" i="4"/>
  <c r="F115" i="4" s="1"/>
  <c r="F132" i="3"/>
  <c r="C124" i="4" s="1"/>
  <c r="F144" i="3"/>
  <c r="C136" i="4" s="1"/>
  <c r="F157" i="3"/>
  <c r="C149" i="4" s="1"/>
  <c r="P170" i="6"/>
  <c r="G57" i="4"/>
  <c r="P231" i="6"/>
  <c r="P126" i="6"/>
  <c r="P145" i="6"/>
  <c r="P151" i="6"/>
  <c r="E14" i="4"/>
  <c r="F14" i="4" s="1"/>
  <c r="E106" i="4"/>
  <c r="F106" i="4" s="1"/>
  <c r="E116" i="4"/>
  <c r="F116" i="4" s="1"/>
  <c r="E138" i="4"/>
  <c r="F138" i="4" s="1"/>
  <c r="F158" i="3"/>
  <c r="C150" i="4" s="1"/>
  <c r="E150" i="4" s="1"/>
  <c r="F150" i="4" s="1"/>
  <c r="O162" i="6"/>
  <c r="I147" i="6"/>
  <c r="K49" i="4"/>
  <c r="L49" i="4" s="1"/>
  <c r="H49" i="4"/>
  <c r="O201" i="6"/>
  <c r="G147" i="6"/>
  <c r="H88" i="4"/>
  <c r="K88" i="4"/>
  <c r="L88" i="4" s="1"/>
  <c r="G122" i="6"/>
  <c r="O129" i="6"/>
  <c r="K16" i="4"/>
  <c r="L16" i="4" s="1"/>
  <c r="K22" i="4"/>
  <c r="L22" i="4" s="1"/>
  <c r="E28" i="4"/>
  <c r="F28" i="4" s="1"/>
  <c r="P146" i="6"/>
  <c r="P177" i="6"/>
  <c r="P181" i="6"/>
  <c r="E82" i="4"/>
  <c r="F82" i="4" s="1"/>
  <c r="O174" i="6"/>
  <c r="G134" i="6"/>
  <c r="K61" i="4"/>
  <c r="L61" i="4" s="1"/>
  <c r="H61" i="4"/>
  <c r="E21" i="4"/>
  <c r="F21" i="4" s="1"/>
  <c r="G128" i="6"/>
  <c r="O152" i="6"/>
  <c r="K39" i="4"/>
  <c r="L39" i="4" s="1"/>
  <c r="H39" i="4"/>
  <c r="O182" i="6"/>
  <c r="G137" i="6"/>
  <c r="H69" i="4"/>
  <c r="K69" i="4"/>
  <c r="L69" i="4" s="1"/>
  <c r="G69" i="4"/>
  <c r="E25" i="4"/>
  <c r="F25" i="4" s="1"/>
  <c r="F41" i="3"/>
  <c r="C33" i="4" s="1"/>
  <c r="E33" i="4" s="1"/>
  <c r="F33" i="4" s="1"/>
  <c r="F51" i="3"/>
  <c r="C43" i="4" s="1"/>
  <c r="E43" i="4" s="1"/>
  <c r="F43" i="4" s="1"/>
  <c r="F80" i="3"/>
  <c r="C72" i="4" s="1"/>
  <c r="F89" i="3"/>
  <c r="C81" i="4" s="1"/>
  <c r="E100" i="4"/>
  <c r="F100" i="4" s="1"/>
  <c r="P118" i="6"/>
  <c r="G5" i="4"/>
  <c r="P134" i="6"/>
  <c r="G21" i="4"/>
  <c r="P136" i="6"/>
  <c r="P210" i="6"/>
  <c r="O192" i="6"/>
  <c r="I166" i="6"/>
  <c r="H79" i="4"/>
  <c r="G79" i="4"/>
  <c r="O222" i="6"/>
  <c r="K109" i="4"/>
  <c r="L109" i="4" s="1"/>
  <c r="I182" i="6"/>
  <c r="H109" i="4"/>
  <c r="P127" i="6"/>
  <c r="F156" i="3"/>
  <c r="C148" i="4" s="1"/>
  <c r="E148" i="4" s="1"/>
  <c r="F148" i="4" s="1"/>
  <c r="F17" i="3"/>
  <c r="C9" i="4" s="1"/>
  <c r="E9" i="4" s="1"/>
  <c r="F9" i="4" s="1"/>
  <c r="F33" i="3"/>
  <c r="C25" i="4" s="1"/>
  <c r="E34" i="4"/>
  <c r="F34" i="4" s="1"/>
  <c r="F62" i="3"/>
  <c r="C54" i="4" s="1"/>
  <c r="E73" i="4"/>
  <c r="F73" i="4" s="1"/>
  <c r="F99" i="3"/>
  <c r="C91" i="4" s="1"/>
  <c r="E91" i="4" s="1"/>
  <c r="F91" i="4" s="1"/>
  <c r="F108" i="3"/>
  <c r="C100" i="4" s="1"/>
  <c r="F118" i="3"/>
  <c r="C110" i="4" s="1"/>
  <c r="E110" i="4" s="1"/>
  <c r="F110" i="4" s="1"/>
  <c r="F129" i="3"/>
  <c r="C121" i="4" s="1"/>
  <c r="F139" i="3"/>
  <c r="C131" i="4" s="1"/>
  <c r="P139" i="6"/>
  <c r="P165" i="6"/>
  <c r="P175" i="6"/>
  <c r="K79" i="4"/>
  <c r="L79" i="4" s="1"/>
  <c r="I177" i="6"/>
  <c r="O211" i="6"/>
  <c r="H98" i="4"/>
  <c r="K98" i="4"/>
  <c r="L98" i="4" s="1"/>
  <c r="G98" i="4"/>
  <c r="P116" i="6"/>
  <c r="H16" i="4"/>
  <c r="K51" i="4"/>
  <c r="L51" i="4" s="1"/>
  <c r="F48" i="3"/>
  <c r="C40" i="4" s="1"/>
  <c r="E40" i="4" s="1"/>
  <c r="F40" i="4" s="1"/>
  <c r="F14" i="3"/>
  <c r="C6" i="4" s="1"/>
  <c r="E6" i="4" s="1"/>
  <c r="F6" i="4" s="1"/>
  <c r="F36" i="3"/>
  <c r="C28" i="4" s="1"/>
  <c r="F25" i="3"/>
  <c r="C17" i="4" s="1"/>
  <c r="E17" i="4" s="1"/>
  <c r="F17" i="4" s="1"/>
  <c r="F140" i="3"/>
  <c r="C132" i="4" s="1"/>
  <c r="E132" i="4" s="1"/>
  <c r="F132" i="4" s="1"/>
  <c r="F147" i="3"/>
  <c r="C139" i="4" s="1"/>
  <c r="E139" i="4" s="1"/>
  <c r="F139" i="4" s="1"/>
  <c r="F134" i="3"/>
  <c r="C126" i="4" s="1"/>
  <c r="E126" i="4" s="1"/>
  <c r="F126" i="4" s="1"/>
  <c r="F66" i="3"/>
  <c r="C58" i="4" s="1"/>
  <c r="E58" i="4" s="1"/>
  <c r="F58" i="4" s="1"/>
  <c r="F60" i="3"/>
  <c r="C52" i="4" s="1"/>
  <c r="E52" i="4" s="1"/>
  <c r="F52" i="4" s="1"/>
  <c r="F54" i="3"/>
  <c r="C46" i="4" s="1"/>
  <c r="F42" i="3"/>
  <c r="C34" i="4" s="1"/>
  <c r="F155" i="3"/>
  <c r="C147" i="4" s="1"/>
  <c r="F152" i="3"/>
  <c r="C144" i="4" s="1"/>
  <c r="F145" i="3"/>
  <c r="C137" i="4" s="1"/>
  <c r="E137" i="4" s="1"/>
  <c r="F137" i="4" s="1"/>
  <c r="F131" i="3"/>
  <c r="C123" i="4" s="1"/>
  <c r="E123" i="4" s="1"/>
  <c r="F123" i="4" s="1"/>
  <c r="F88" i="3"/>
  <c r="C80" i="4" s="1"/>
  <c r="E80" i="4" s="1"/>
  <c r="F80" i="4" s="1"/>
  <c r="F82" i="3"/>
  <c r="C74" i="4" s="1"/>
  <c r="F76" i="3"/>
  <c r="C68" i="4" s="1"/>
  <c r="E68" i="4" s="1"/>
  <c r="F68" i="4" s="1"/>
  <c r="F70" i="3"/>
  <c r="C62" i="4" s="1"/>
  <c r="E62" i="4" s="1"/>
  <c r="F62" i="4" s="1"/>
  <c r="F64" i="3"/>
  <c r="C56" i="4" s="1"/>
  <c r="E56" i="4" s="1"/>
  <c r="F56" i="4" s="1"/>
  <c r="F58" i="3"/>
  <c r="C50" i="4" s="1"/>
  <c r="E50" i="4" s="1"/>
  <c r="F50" i="4" s="1"/>
  <c r="F52" i="3"/>
  <c r="C44" i="4" s="1"/>
  <c r="E44" i="4" s="1"/>
  <c r="F44" i="4" s="1"/>
  <c r="F46" i="3"/>
  <c r="C38" i="4" s="1"/>
  <c r="E38" i="4" s="1"/>
  <c r="F38" i="4" s="1"/>
  <c r="F40" i="3"/>
  <c r="C32" i="4" s="1"/>
  <c r="E32" i="4" s="1"/>
  <c r="F32" i="4" s="1"/>
  <c r="F34" i="3"/>
  <c r="C26" i="4" s="1"/>
  <c r="E26" i="4" s="1"/>
  <c r="F26" i="4" s="1"/>
  <c r="F23" i="3"/>
  <c r="C15" i="4" s="1"/>
  <c r="E15" i="4" s="1"/>
  <c r="F15" i="4" s="1"/>
  <c r="F12" i="3"/>
  <c r="C4" i="4" s="1"/>
  <c r="E4" i="4" s="1"/>
  <c r="F4" i="4" s="1"/>
  <c r="E10" i="4"/>
  <c r="F10" i="4" s="1"/>
  <c r="E36" i="4"/>
  <c r="F36" i="4" s="1"/>
  <c r="E55" i="4"/>
  <c r="F55" i="4" s="1"/>
  <c r="F71" i="3"/>
  <c r="C63" i="4" s="1"/>
  <c r="E63" i="4" s="1"/>
  <c r="F63" i="4" s="1"/>
  <c r="F81" i="3"/>
  <c r="C73" i="4" s="1"/>
  <c r="F90" i="3"/>
  <c r="C82" i="4" s="1"/>
  <c r="F100" i="3"/>
  <c r="C92" i="4" s="1"/>
  <c r="F110" i="3"/>
  <c r="C102" i="4" s="1"/>
  <c r="F119" i="3"/>
  <c r="C111" i="4" s="1"/>
  <c r="E122" i="4"/>
  <c r="F122" i="4" s="1"/>
  <c r="E144" i="4"/>
  <c r="F144" i="4" s="1"/>
  <c r="P123" i="6"/>
  <c r="P125" i="6"/>
  <c r="P130" i="6"/>
  <c r="P147" i="6"/>
  <c r="G34" i="4"/>
  <c r="P153" i="6"/>
  <c r="E95" i="3"/>
  <c r="B87" i="4" s="1"/>
  <c r="E87" i="4" s="1"/>
  <c r="F87" i="4" s="1"/>
  <c r="E101" i="3"/>
  <c r="B93" i="4" s="1"/>
  <c r="E93" i="4" s="1"/>
  <c r="F93" i="4" s="1"/>
  <c r="E107" i="3"/>
  <c r="B99" i="4" s="1"/>
  <c r="E99" i="4" s="1"/>
  <c r="F99" i="4" s="1"/>
  <c r="E113" i="3"/>
  <c r="B105" i="4" s="1"/>
  <c r="E105" i="4" s="1"/>
  <c r="F105" i="4" s="1"/>
  <c r="G105" i="4" s="1"/>
  <c r="E119" i="3"/>
  <c r="B111" i="4" s="1"/>
  <c r="E125" i="3"/>
  <c r="B117" i="4" s="1"/>
  <c r="E117" i="4" s="1"/>
  <c r="F117" i="4" s="1"/>
  <c r="E139" i="3"/>
  <c r="B131" i="4" s="1"/>
  <c r="P122" i="6"/>
  <c r="P133" i="6"/>
  <c r="G20" i="4"/>
  <c r="P237" i="6"/>
  <c r="P208" i="6"/>
  <c r="P218" i="6"/>
  <c r="P169" i="6"/>
  <c r="P174" i="6"/>
  <c r="G61" i="4"/>
  <c r="E20" i="3"/>
  <c r="B12" i="4" s="1"/>
  <c r="E12" i="4" s="1"/>
  <c r="F12" i="4" s="1"/>
  <c r="E31" i="3"/>
  <c r="B23" i="4" s="1"/>
  <c r="E23" i="4" s="1"/>
  <c r="F23" i="4" s="1"/>
  <c r="E79" i="3"/>
  <c r="B71" i="4" s="1"/>
  <c r="E71" i="4" s="1"/>
  <c r="F71" i="4" s="1"/>
  <c r="E85" i="3"/>
  <c r="B77" i="4" s="1"/>
  <c r="E91" i="3"/>
  <c r="B83" i="4" s="1"/>
  <c r="E97" i="3"/>
  <c r="B89" i="4" s="1"/>
  <c r="E103" i="3"/>
  <c r="B95" i="4" s="1"/>
  <c r="E109" i="3"/>
  <c r="B101" i="4" s="1"/>
  <c r="E115" i="3"/>
  <c r="B107" i="4" s="1"/>
  <c r="E121" i="3"/>
  <c r="B113" i="4" s="1"/>
  <c r="E141" i="3"/>
  <c r="B133" i="4" s="1"/>
  <c r="E133" i="4" s="1"/>
  <c r="F133" i="4" s="1"/>
  <c r="P117" i="6"/>
  <c r="P128" i="6"/>
  <c r="P188" i="6"/>
  <c r="P206" i="6"/>
  <c r="G93" i="4"/>
  <c r="P121" i="6"/>
  <c r="G8" i="4"/>
  <c r="E155" i="3"/>
  <c r="B147" i="4" s="1"/>
  <c r="E144" i="3"/>
  <c r="B136" i="4" s="1"/>
  <c r="E136" i="4" s="1"/>
  <c r="F136" i="4" s="1"/>
  <c r="E133" i="3"/>
  <c r="B125" i="4" s="1"/>
  <c r="E125" i="4" s="1"/>
  <c r="F125" i="4" s="1"/>
  <c r="E122" i="3"/>
  <c r="B114" i="4" s="1"/>
  <c r="E111" i="3"/>
  <c r="B103" i="4" s="1"/>
  <c r="E103" i="4" s="1"/>
  <c r="F103" i="4" s="1"/>
  <c r="E100" i="3"/>
  <c r="B92" i="4" s="1"/>
  <c r="E89" i="3"/>
  <c r="B81" i="4" s="1"/>
  <c r="E81" i="4" s="1"/>
  <c r="F81" i="4" s="1"/>
  <c r="E78" i="3"/>
  <c r="B70" i="4" s="1"/>
  <c r="E70" i="4" s="1"/>
  <c r="F70" i="4" s="1"/>
  <c r="E67" i="3"/>
  <c r="B59" i="4" s="1"/>
  <c r="E59" i="4" s="1"/>
  <c r="F59" i="4" s="1"/>
  <c r="E56" i="3"/>
  <c r="B48" i="4" s="1"/>
  <c r="E48" i="4" s="1"/>
  <c r="F48" i="4" s="1"/>
  <c r="E45" i="3"/>
  <c r="B37" i="4" s="1"/>
  <c r="E37" i="4" s="1"/>
  <c r="F37" i="4" s="1"/>
  <c r="E160" i="3"/>
  <c r="B152" i="4" s="1"/>
  <c r="E149" i="3"/>
  <c r="B141" i="4" s="1"/>
  <c r="E141" i="4" s="1"/>
  <c r="F141" i="4" s="1"/>
  <c r="E154" i="3"/>
  <c r="B146" i="4" s="1"/>
  <c r="E146" i="4" s="1"/>
  <c r="F146" i="4" s="1"/>
  <c r="E143" i="3"/>
  <c r="B135" i="4" s="1"/>
  <c r="E132" i="3"/>
  <c r="B124" i="4" s="1"/>
  <c r="E124" i="4" s="1"/>
  <c r="F124" i="4" s="1"/>
  <c r="G124" i="4" s="1"/>
  <c r="E73" i="3"/>
  <c r="B65" i="4" s="1"/>
  <c r="E15" i="3"/>
  <c r="B7" i="4" s="1"/>
  <c r="F20" i="3"/>
  <c r="C12" i="4" s="1"/>
  <c r="E26" i="3"/>
  <c r="B18" i="4" s="1"/>
  <c r="F31" i="3"/>
  <c r="C23" i="4" s="1"/>
  <c r="E37" i="3"/>
  <c r="B29" i="4" s="1"/>
  <c r="E29" i="4" s="1"/>
  <c r="F29" i="4" s="1"/>
  <c r="E43" i="3"/>
  <c r="B35" i="4" s="1"/>
  <c r="E49" i="3"/>
  <c r="B41" i="4" s="1"/>
  <c r="E41" i="4" s="1"/>
  <c r="F41" i="4" s="1"/>
  <c r="E55" i="3"/>
  <c r="B47" i="4" s="1"/>
  <c r="E47" i="4" s="1"/>
  <c r="F47" i="4" s="1"/>
  <c r="E61" i="3"/>
  <c r="B53" i="4" s="1"/>
  <c r="F67" i="3"/>
  <c r="C59" i="4" s="1"/>
  <c r="F73" i="3"/>
  <c r="C65" i="4" s="1"/>
  <c r="F79" i="3"/>
  <c r="C71" i="4" s="1"/>
  <c r="F85" i="3"/>
  <c r="C77" i="4" s="1"/>
  <c r="F91" i="3"/>
  <c r="C83" i="4" s="1"/>
  <c r="F97" i="3"/>
  <c r="C89" i="4" s="1"/>
  <c r="F103" i="3"/>
  <c r="C95" i="4" s="1"/>
  <c r="F109" i="3"/>
  <c r="C101" i="4" s="1"/>
  <c r="F115" i="3"/>
  <c r="C107" i="4" s="1"/>
  <c r="F121" i="3"/>
  <c r="C113" i="4" s="1"/>
  <c r="F128" i="3"/>
  <c r="C120" i="4" s="1"/>
  <c r="E135" i="3"/>
  <c r="B127" i="4" s="1"/>
  <c r="F141" i="3"/>
  <c r="C133" i="4" s="1"/>
  <c r="E148" i="3"/>
  <c r="B140" i="4" s="1"/>
  <c r="E140" i="4" s="1"/>
  <c r="F140" i="4" s="1"/>
  <c r="P124" i="6"/>
  <c r="P135" i="6"/>
  <c r="G22" i="4"/>
  <c r="P138" i="6"/>
  <c r="G25" i="4"/>
  <c r="G49" i="4"/>
  <c r="P186" i="6"/>
  <c r="G73" i="4"/>
  <c r="P190" i="6"/>
  <c r="P225" i="6"/>
  <c r="P132" i="6"/>
  <c r="G19" i="4"/>
  <c r="P201" i="6"/>
  <c r="G88" i="4"/>
  <c r="E128" i="3"/>
  <c r="B120" i="4" s="1"/>
  <c r="E120" i="4" s="1"/>
  <c r="F120" i="4" s="1"/>
  <c r="F160" i="3"/>
  <c r="C152" i="4" s="1"/>
  <c r="F149" i="3"/>
  <c r="C141" i="4" s="1"/>
  <c r="F138" i="3"/>
  <c r="C130" i="4" s="1"/>
  <c r="E130" i="4" s="1"/>
  <c r="F130" i="4" s="1"/>
  <c r="F127" i="3"/>
  <c r="C119" i="4" s="1"/>
  <c r="E119" i="4" s="1"/>
  <c r="F119" i="4" s="1"/>
  <c r="F116" i="3"/>
  <c r="C108" i="4" s="1"/>
  <c r="F105" i="3"/>
  <c r="C97" i="4" s="1"/>
  <c r="E97" i="4" s="1"/>
  <c r="F97" i="4" s="1"/>
  <c r="F94" i="3"/>
  <c r="C86" i="4" s="1"/>
  <c r="E86" i="4" s="1"/>
  <c r="F86" i="4" s="1"/>
  <c r="F83" i="3"/>
  <c r="C75" i="4" s="1"/>
  <c r="E75" i="4" s="1"/>
  <c r="F75" i="4" s="1"/>
  <c r="F72" i="3"/>
  <c r="C64" i="4" s="1"/>
  <c r="E64" i="4" s="1"/>
  <c r="F64" i="4" s="1"/>
  <c r="F61" i="3"/>
  <c r="C53" i="4" s="1"/>
  <c r="F50" i="3"/>
  <c r="C42" i="4" s="1"/>
  <c r="E42" i="4" s="1"/>
  <c r="F42" i="4" s="1"/>
  <c r="F39" i="3"/>
  <c r="C31" i="4" s="1"/>
  <c r="E31" i="4" s="1"/>
  <c r="F31" i="4" s="1"/>
  <c r="F154" i="3"/>
  <c r="C146" i="4" s="1"/>
  <c r="F159" i="3"/>
  <c r="C151" i="4" s="1"/>
  <c r="E151" i="4" s="1"/>
  <c r="F151" i="4" s="1"/>
  <c r="F148" i="3"/>
  <c r="C140" i="4" s="1"/>
  <c r="F137" i="3"/>
  <c r="C129" i="4" s="1"/>
  <c r="E129" i="4" s="1"/>
  <c r="F129" i="4" s="1"/>
  <c r="F126" i="3"/>
  <c r="C118" i="4" s="1"/>
  <c r="E118" i="4" s="1"/>
  <c r="F118" i="4" s="1"/>
  <c r="F15" i="3"/>
  <c r="C7" i="4" s="1"/>
  <c r="E21" i="3"/>
  <c r="B13" i="4" s="1"/>
  <c r="E13" i="4" s="1"/>
  <c r="F13" i="4" s="1"/>
  <c r="F26" i="3"/>
  <c r="C18" i="4" s="1"/>
  <c r="E32" i="3"/>
  <c r="B24" i="4" s="1"/>
  <c r="E24" i="4" s="1"/>
  <c r="F24" i="4" s="1"/>
  <c r="G24" i="4" s="1"/>
  <c r="F37" i="3"/>
  <c r="C29" i="4" s="1"/>
  <c r="F43" i="3"/>
  <c r="C35" i="4" s="1"/>
  <c r="F49" i="3"/>
  <c r="C41" i="4" s="1"/>
  <c r="F55" i="3"/>
  <c r="C47" i="4" s="1"/>
  <c r="E62" i="3"/>
  <c r="B54" i="4" s="1"/>
  <c r="E54" i="4" s="1"/>
  <c r="F54" i="4" s="1"/>
  <c r="E68" i="3"/>
  <c r="B60" i="4" s="1"/>
  <c r="E60" i="4" s="1"/>
  <c r="F60" i="4" s="1"/>
  <c r="G60" i="4" s="1"/>
  <c r="E74" i="3"/>
  <c r="B66" i="4" s="1"/>
  <c r="E66" i="4" s="1"/>
  <c r="F66" i="4" s="1"/>
  <c r="E80" i="3"/>
  <c r="B72" i="4" s="1"/>
  <c r="E72" i="4" s="1"/>
  <c r="F72" i="4" s="1"/>
  <c r="E86" i="3"/>
  <c r="B78" i="4" s="1"/>
  <c r="E78" i="4" s="1"/>
  <c r="F78" i="4" s="1"/>
  <c r="E92" i="3"/>
  <c r="B84" i="4" s="1"/>
  <c r="E84" i="4" s="1"/>
  <c r="F84" i="4" s="1"/>
  <c r="E98" i="3"/>
  <c r="B90" i="4" s="1"/>
  <c r="E90" i="4" s="1"/>
  <c r="F90" i="4" s="1"/>
  <c r="E104" i="3"/>
  <c r="B96" i="4" s="1"/>
  <c r="E96" i="4" s="1"/>
  <c r="F96" i="4" s="1"/>
  <c r="E110" i="3"/>
  <c r="B102" i="4" s="1"/>
  <c r="E102" i="4" s="1"/>
  <c r="F102" i="4" s="1"/>
  <c r="E116" i="3"/>
  <c r="B108" i="4" s="1"/>
  <c r="F122" i="3"/>
  <c r="C114" i="4" s="1"/>
  <c r="E129" i="3"/>
  <c r="B121" i="4" s="1"/>
  <c r="E121" i="4" s="1"/>
  <c r="F121" i="4" s="1"/>
  <c r="F135" i="3"/>
  <c r="C127" i="4" s="1"/>
  <c r="E142" i="3"/>
  <c r="B134" i="4" s="1"/>
  <c r="E134" i="4" s="1"/>
  <c r="F134" i="4" s="1"/>
  <c r="E150" i="3"/>
  <c r="B142" i="4" s="1"/>
  <c r="E142" i="4" s="1"/>
  <c r="F142" i="4" s="1"/>
  <c r="E157" i="3"/>
  <c r="B149" i="4" s="1"/>
  <c r="E149" i="4" s="1"/>
  <c r="F149" i="4" s="1"/>
  <c r="P120" i="6"/>
  <c r="P131" i="6"/>
  <c r="P194" i="6"/>
  <c r="G81" i="4"/>
  <c r="P196" i="6"/>
  <c r="P238" i="6"/>
  <c r="P226" i="6"/>
  <c r="P232" i="6"/>
  <c r="P214" i="6"/>
  <c r="P224" i="6"/>
  <c r="P164" i="6"/>
  <c r="G51" i="4"/>
  <c r="P185" i="6"/>
  <c r="G72" i="4"/>
  <c r="P216" i="6"/>
  <c r="G103" i="4"/>
  <c r="P222" i="6"/>
  <c r="G109" i="4"/>
  <c r="P236" i="6"/>
  <c r="P247" i="6"/>
  <c r="G134" i="4"/>
  <c r="P251" i="6"/>
  <c r="G138" i="4"/>
  <c r="P207" i="6"/>
  <c r="G94" i="4"/>
  <c r="P245" i="6"/>
  <c r="G132" i="4"/>
  <c r="P256" i="6"/>
  <c r="G143" i="4"/>
  <c r="P243" i="6"/>
  <c r="P205" i="6"/>
  <c r="P260" i="6"/>
  <c r="G142" i="4"/>
  <c r="P257" i="6"/>
  <c r="G140" i="4"/>
  <c r="G146" i="4"/>
  <c r="G145" i="4"/>
  <c r="I148" i="6" l="1"/>
  <c r="O163" i="6"/>
  <c r="K50" i="4"/>
  <c r="L50" i="4" s="1"/>
  <c r="H50" i="4"/>
  <c r="G50" i="4"/>
  <c r="O188" i="6"/>
  <c r="I163" i="6"/>
  <c r="K75" i="4"/>
  <c r="L75" i="4" s="1"/>
  <c r="H75" i="4"/>
  <c r="G75" i="4"/>
  <c r="I157" i="6"/>
  <c r="O176" i="6"/>
  <c r="H63" i="4"/>
  <c r="K63" i="4"/>
  <c r="L63" i="4" s="1"/>
  <c r="G63" i="4"/>
  <c r="O171" i="6"/>
  <c r="I154" i="6"/>
  <c r="G58" i="4"/>
  <c r="K58" i="4"/>
  <c r="L58" i="4" s="1"/>
  <c r="H58" i="4"/>
  <c r="O223" i="6"/>
  <c r="K110" i="4"/>
  <c r="L110" i="4" s="1"/>
  <c r="G156" i="6"/>
  <c r="H110" i="4"/>
  <c r="G110" i="4"/>
  <c r="I133" i="6"/>
  <c r="O144" i="6"/>
  <c r="K31" i="4"/>
  <c r="L31" i="4" s="1"/>
  <c r="G31" i="4"/>
  <c r="H31" i="4"/>
  <c r="G159" i="6"/>
  <c r="O231" i="6"/>
  <c r="K118" i="4"/>
  <c r="L118" i="4" s="1"/>
  <c r="H118" i="4"/>
  <c r="G118" i="4"/>
  <c r="O210" i="6"/>
  <c r="I176" i="6"/>
  <c r="H97" i="4"/>
  <c r="K97" i="4"/>
  <c r="L97" i="4" s="1"/>
  <c r="G97" i="4"/>
  <c r="O181" i="6"/>
  <c r="I160" i="6"/>
  <c r="H68" i="4"/>
  <c r="K68" i="4"/>
  <c r="L68" i="4" s="1"/>
  <c r="G68" i="4"/>
  <c r="O239" i="6"/>
  <c r="K126" i="4"/>
  <c r="L126" i="4" s="1"/>
  <c r="G161" i="6"/>
  <c r="G126" i="4"/>
  <c r="H126" i="4"/>
  <c r="O198" i="6"/>
  <c r="H85" i="4"/>
  <c r="G144" i="6"/>
  <c r="K85" i="4"/>
  <c r="L85" i="4" s="1"/>
  <c r="G85" i="4"/>
  <c r="O117" i="6"/>
  <c r="G116" i="6"/>
  <c r="H4" i="4"/>
  <c r="K4" i="4"/>
  <c r="L4" i="4" s="1"/>
  <c r="G4" i="4"/>
  <c r="G127" i="6"/>
  <c r="O145" i="6"/>
  <c r="K32" i="4"/>
  <c r="L32" i="4" s="1"/>
  <c r="H32" i="4"/>
  <c r="G32" i="4"/>
  <c r="O124" i="6"/>
  <c r="I119" i="6"/>
  <c r="H11" i="4"/>
  <c r="K11" i="4"/>
  <c r="L11" i="4" s="1"/>
  <c r="G11" i="4"/>
  <c r="O151" i="6"/>
  <c r="I139" i="6"/>
  <c r="K38" i="4"/>
  <c r="L38" i="4" s="1"/>
  <c r="H38" i="4"/>
  <c r="G38" i="4"/>
  <c r="G119" i="6"/>
  <c r="O122" i="6"/>
  <c r="K9" i="4"/>
  <c r="L9" i="4" s="1"/>
  <c r="H9" i="4"/>
  <c r="G9" i="4"/>
  <c r="G130" i="6"/>
  <c r="O157" i="6"/>
  <c r="K44" i="4"/>
  <c r="L44" i="4" s="1"/>
  <c r="H44" i="4"/>
  <c r="G44" i="4"/>
  <c r="O177" i="6"/>
  <c r="G135" i="6"/>
  <c r="K64" i="4"/>
  <c r="L64" i="4" s="1"/>
  <c r="H64" i="4"/>
  <c r="G64" i="4"/>
  <c r="I150" i="6"/>
  <c r="O165" i="6"/>
  <c r="H52" i="4"/>
  <c r="K52" i="4"/>
  <c r="L52" i="4" s="1"/>
  <c r="G52" i="4"/>
  <c r="O199" i="6"/>
  <c r="G145" i="6"/>
  <c r="H86" i="4"/>
  <c r="K86" i="4"/>
  <c r="L86" i="4" s="1"/>
  <c r="G86" i="4"/>
  <c r="O175" i="6"/>
  <c r="I156" i="6"/>
  <c r="H62" i="4"/>
  <c r="K62" i="4"/>
  <c r="L62" i="4" s="1"/>
  <c r="G62" i="4"/>
  <c r="O242" i="6"/>
  <c r="K129" i="4"/>
  <c r="L129" i="4" s="1"/>
  <c r="H129" i="4"/>
  <c r="G129" i="4"/>
  <c r="I170" i="6"/>
  <c r="O204" i="6"/>
  <c r="H91" i="4"/>
  <c r="G91" i="4"/>
  <c r="K91" i="4"/>
  <c r="L91" i="4" s="1"/>
  <c r="O243" i="6"/>
  <c r="I195" i="6"/>
  <c r="G163" i="6"/>
  <c r="K130" i="4"/>
  <c r="L130" i="4" s="1"/>
  <c r="H130" i="4"/>
  <c r="G130" i="4"/>
  <c r="I122" i="6"/>
  <c r="O128" i="6"/>
  <c r="H15" i="4"/>
  <c r="K15" i="4"/>
  <c r="L15" i="4" s="1"/>
  <c r="G15" i="4"/>
  <c r="O236" i="6"/>
  <c r="K123" i="4"/>
  <c r="L123" i="4" s="1"/>
  <c r="I191" i="6"/>
  <c r="H123" i="4"/>
  <c r="G123" i="4"/>
  <c r="I123" i="6"/>
  <c r="O130" i="6"/>
  <c r="K17" i="4"/>
  <c r="L17" i="4" s="1"/>
  <c r="H17" i="4"/>
  <c r="G17" i="4"/>
  <c r="O225" i="6"/>
  <c r="I184" i="6"/>
  <c r="K112" i="4"/>
  <c r="L112" i="4" s="1"/>
  <c r="H112" i="4"/>
  <c r="G112" i="4"/>
  <c r="I117" i="6"/>
  <c r="O119" i="6"/>
  <c r="K6" i="4"/>
  <c r="L6" i="4" s="1"/>
  <c r="H6" i="4"/>
  <c r="G6" i="4"/>
  <c r="G172" i="6"/>
  <c r="O263" i="6"/>
  <c r="K150" i="4"/>
  <c r="L150" i="4" s="1"/>
  <c r="H150" i="4"/>
  <c r="G150" i="4"/>
  <c r="I141" i="6"/>
  <c r="O155" i="6"/>
  <c r="K42" i="4"/>
  <c r="L42" i="4" s="1"/>
  <c r="H42" i="4"/>
  <c r="G42" i="4"/>
  <c r="O153" i="6"/>
  <c r="I140" i="6"/>
  <c r="K40" i="4"/>
  <c r="L40" i="4" s="1"/>
  <c r="H40" i="4"/>
  <c r="G40" i="4"/>
  <c r="O261" i="6"/>
  <c r="I206" i="6"/>
  <c r="K148" i="4"/>
  <c r="L148" i="4" s="1"/>
  <c r="H148" i="4"/>
  <c r="G148" i="4"/>
  <c r="O169" i="6"/>
  <c r="I152" i="6"/>
  <c r="H56" i="4"/>
  <c r="K56" i="4"/>
  <c r="L56" i="4" s="1"/>
  <c r="G56" i="4"/>
  <c r="O217" i="6"/>
  <c r="I179" i="6"/>
  <c r="H104" i="4"/>
  <c r="K104" i="4"/>
  <c r="L104" i="4" s="1"/>
  <c r="G104" i="4"/>
  <c r="O252" i="6"/>
  <c r="I200" i="6"/>
  <c r="K139" i="4"/>
  <c r="L139" i="4" s="1"/>
  <c r="H139" i="4"/>
  <c r="G139" i="4"/>
  <c r="O232" i="6"/>
  <c r="I188" i="6"/>
  <c r="K119" i="4"/>
  <c r="L119" i="4" s="1"/>
  <c r="H119" i="4"/>
  <c r="G119" i="4"/>
  <c r="O193" i="6"/>
  <c r="G142" i="6"/>
  <c r="H80" i="4"/>
  <c r="G80" i="4"/>
  <c r="K80" i="4"/>
  <c r="L80" i="4" s="1"/>
  <c r="O264" i="6"/>
  <c r="K151" i="4"/>
  <c r="L151" i="4" s="1"/>
  <c r="G173" i="6"/>
  <c r="H151" i="4"/>
  <c r="G151" i="4"/>
  <c r="I128" i="6"/>
  <c r="O139" i="6"/>
  <c r="K26" i="4"/>
  <c r="L26" i="4" s="1"/>
  <c r="H26" i="4"/>
  <c r="G26" i="4"/>
  <c r="O250" i="6"/>
  <c r="I199" i="6"/>
  <c r="K137" i="4"/>
  <c r="L137" i="4" s="1"/>
  <c r="G137" i="4"/>
  <c r="H137" i="4"/>
  <c r="I142" i="6"/>
  <c r="O156" i="6"/>
  <c r="K43" i="4"/>
  <c r="L43" i="4" s="1"/>
  <c r="H43" i="4"/>
  <c r="G43" i="4"/>
  <c r="I205" i="6"/>
  <c r="O259" i="6"/>
  <c r="K146" i="4"/>
  <c r="L146" i="4" s="1"/>
  <c r="H146" i="4"/>
  <c r="O238" i="6"/>
  <c r="K125" i="4"/>
  <c r="L125" i="4" s="1"/>
  <c r="I193" i="6"/>
  <c r="H125" i="4"/>
  <c r="O184" i="6"/>
  <c r="I161" i="6"/>
  <c r="H71" i="4"/>
  <c r="G71" i="4"/>
  <c r="K71" i="4"/>
  <c r="L71" i="4" s="1"/>
  <c r="O206" i="6"/>
  <c r="I172" i="6"/>
  <c r="H93" i="4"/>
  <c r="K93" i="4"/>
  <c r="L93" i="4" s="1"/>
  <c r="O123" i="6"/>
  <c r="G120" i="6"/>
  <c r="K10" i="4"/>
  <c r="L10" i="4" s="1"/>
  <c r="H10" i="4"/>
  <c r="O146" i="6"/>
  <c r="I134" i="6"/>
  <c r="K33" i="4"/>
  <c r="L33" i="4" s="1"/>
  <c r="H33" i="4"/>
  <c r="O134" i="6"/>
  <c r="I126" i="6"/>
  <c r="H21" i="4"/>
  <c r="K21" i="4"/>
  <c r="L21" i="4" s="1"/>
  <c r="G141" i="6"/>
  <c r="O189" i="6"/>
  <c r="K76" i="4"/>
  <c r="L76" i="4" s="1"/>
  <c r="H76" i="4"/>
  <c r="G76" i="4"/>
  <c r="J22" i="4"/>
  <c r="I22" i="4"/>
  <c r="J45" i="4"/>
  <c r="I45" i="4"/>
  <c r="G164" i="6"/>
  <c r="O245" i="6"/>
  <c r="K132" i="4"/>
  <c r="L132" i="4" s="1"/>
  <c r="H132" i="4"/>
  <c r="G126" i="6"/>
  <c r="O138" i="6"/>
  <c r="K25" i="4"/>
  <c r="L25" i="4" s="1"/>
  <c r="H25" i="4"/>
  <c r="J61" i="4"/>
  <c r="I61" i="4"/>
  <c r="O141" i="6"/>
  <c r="I130" i="6"/>
  <c r="K28" i="4"/>
  <c r="L28" i="4" s="1"/>
  <c r="G28" i="4"/>
  <c r="H28" i="4"/>
  <c r="J49" i="4"/>
  <c r="I49" i="4"/>
  <c r="O127" i="6"/>
  <c r="G121" i="6"/>
  <c r="K14" i="4"/>
  <c r="L14" i="4" s="1"/>
  <c r="H14" i="4"/>
  <c r="I159" i="6"/>
  <c r="O180" i="6"/>
  <c r="H67" i="4"/>
  <c r="G67" i="4"/>
  <c r="K67" i="4"/>
  <c r="L67" i="4" s="1"/>
  <c r="I173" i="6"/>
  <c r="O207" i="6"/>
  <c r="H94" i="4"/>
  <c r="K94" i="4"/>
  <c r="L94" i="4" s="1"/>
  <c r="E35" i="4"/>
  <c r="F35" i="4" s="1"/>
  <c r="O125" i="6"/>
  <c r="I120" i="6"/>
  <c r="K12" i="4"/>
  <c r="L12" i="4" s="1"/>
  <c r="H12" i="4"/>
  <c r="O235" i="6"/>
  <c r="K122" i="4"/>
  <c r="L122" i="4" s="1"/>
  <c r="G160" i="6"/>
  <c r="H122" i="4"/>
  <c r="G122" i="4"/>
  <c r="J98" i="4"/>
  <c r="I98" i="4"/>
  <c r="O159" i="6"/>
  <c r="I144" i="6"/>
  <c r="K46" i="4"/>
  <c r="L46" i="4" s="1"/>
  <c r="H46" i="4"/>
  <c r="G46" i="4"/>
  <c r="J128" i="4"/>
  <c r="I128" i="4"/>
  <c r="G171" i="6"/>
  <c r="O262" i="6"/>
  <c r="K149" i="4"/>
  <c r="L149" i="4" s="1"/>
  <c r="H149" i="4"/>
  <c r="E147" i="4"/>
  <c r="F147" i="4" s="1"/>
  <c r="G125" i="4"/>
  <c r="I162" i="6"/>
  <c r="O185" i="6"/>
  <c r="K72" i="4"/>
  <c r="L72" i="4" s="1"/>
  <c r="H72" i="4"/>
  <c r="I131" i="6"/>
  <c r="O142" i="6"/>
  <c r="K29" i="4"/>
  <c r="L29" i="4" s="1"/>
  <c r="G29" i="4"/>
  <c r="H29" i="4"/>
  <c r="O150" i="6"/>
  <c r="I138" i="6"/>
  <c r="K37" i="4"/>
  <c r="L37" i="4" s="1"/>
  <c r="G37" i="4"/>
  <c r="H37" i="4"/>
  <c r="O246" i="6"/>
  <c r="K133" i="4"/>
  <c r="L133" i="4" s="1"/>
  <c r="G165" i="6"/>
  <c r="H133" i="4"/>
  <c r="G133" i="4"/>
  <c r="J79" i="4"/>
  <c r="I79" i="4"/>
  <c r="I5" i="4"/>
  <c r="J5" i="4"/>
  <c r="J19" i="4"/>
  <c r="I19" i="4"/>
  <c r="I165" i="6"/>
  <c r="O191" i="6"/>
  <c r="H78" i="4"/>
  <c r="K78" i="4"/>
  <c r="L78" i="4" s="1"/>
  <c r="G78" i="4"/>
  <c r="O126" i="6"/>
  <c r="I121" i="6"/>
  <c r="K13" i="4"/>
  <c r="L13" i="4" s="1"/>
  <c r="H13" i="4"/>
  <c r="E152" i="4"/>
  <c r="F152" i="4" s="1"/>
  <c r="O255" i="6"/>
  <c r="K142" i="4"/>
  <c r="L142" i="4" s="1"/>
  <c r="G168" i="6"/>
  <c r="H142" i="4"/>
  <c r="O247" i="6"/>
  <c r="G166" i="6"/>
  <c r="K134" i="4"/>
  <c r="L134" i="4" s="1"/>
  <c r="H134" i="4"/>
  <c r="O179" i="6"/>
  <c r="I158" i="6"/>
  <c r="K66" i="4"/>
  <c r="L66" i="4" s="1"/>
  <c r="H66" i="4"/>
  <c r="G66" i="4"/>
  <c r="I146" i="6"/>
  <c r="O161" i="6"/>
  <c r="H48" i="4"/>
  <c r="G48" i="4"/>
  <c r="K48" i="4"/>
  <c r="L48" i="4" s="1"/>
  <c r="E113" i="4"/>
  <c r="F113" i="4" s="1"/>
  <c r="J69" i="4"/>
  <c r="I69" i="4"/>
  <c r="J30" i="4"/>
  <c r="I30" i="4"/>
  <c r="O160" i="6"/>
  <c r="I145" i="6"/>
  <c r="G47" i="4"/>
  <c r="K47" i="4"/>
  <c r="L47" i="4" s="1"/>
  <c r="H47" i="4"/>
  <c r="O173" i="6"/>
  <c r="G133" i="6"/>
  <c r="H60" i="4"/>
  <c r="K60" i="4"/>
  <c r="L60" i="4" s="1"/>
  <c r="G140" i="6"/>
  <c r="O187" i="6"/>
  <c r="H74" i="4"/>
  <c r="K74" i="4"/>
  <c r="L74" i="4" s="1"/>
  <c r="G74" i="4"/>
  <c r="I125" i="6"/>
  <c r="O133" i="6"/>
  <c r="K20" i="4"/>
  <c r="L20" i="4" s="1"/>
  <c r="H20" i="4"/>
  <c r="O203" i="6"/>
  <c r="G149" i="6"/>
  <c r="H90" i="4"/>
  <c r="K90" i="4"/>
  <c r="L90" i="4" s="1"/>
  <c r="G90" i="4"/>
  <c r="O137" i="6"/>
  <c r="I127" i="6"/>
  <c r="K24" i="4"/>
  <c r="L24" i="4" s="1"/>
  <c r="H24" i="4"/>
  <c r="G125" i="6"/>
  <c r="O136" i="6"/>
  <c r="K23" i="4"/>
  <c r="L23" i="4" s="1"/>
  <c r="H23" i="4"/>
  <c r="O257" i="6"/>
  <c r="K144" i="4"/>
  <c r="L144" i="4" s="1"/>
  <c r="G169" i="6"/>
  <c r="H144" i="4"/>
  <c r="G149" i="4"/>
  <c r="E18" i="4"/>
  <c r="F18" i="4" s="1"/>
  <c r="O172" i="6"/>
  <c r="I155" i="6"/>
  <c r="K59" i="4"/>
  <c r="L59" i="4" s="1"/>
  <c r="H59" i="4"/>
  <c r="G59" i="4"/>
  <c r="E107" i="4"/>
  <c r="F107" i="4" s="1"/>
  <c r="O213" i="6"/>
  <c r="G151" i="6"/>
  <c r="H100" i="4"/>
  <c r="K100" i="4"/>
  <c r="L100" i="4" s="1"/>
  <c r="G100" i="4"/>
  <c r="O195" i="6"/>
  <c r="I168" i="6"/>
  <c r="H82" i="4"/>
  <c r="G82" i="4"/>
  <c r="K82" i="4"/>
  <c r="L82" i="4" s="1"/>
  <c r="I190" i="6"/>
  <c r="O234" i="6"/>
  <c r="K121" i="4"/>
  <c r="L121" i="4" s="1"/>
  <c r="H121" i="4"/>
  <c r="G121" i="4"/>
  <c r="O167" i="6"/>
  <c r="G132" i="6"/>
  <c r="K54" i="4"/>
  <c r="L54" i="4" s="1"/>
  <c r="G54" i="4"/>
  <c r="H54" i="4"/>
  <c r="O183" i="6"/>
  <c r="G138" i="6"/>
  <c r="K70" i="4"/>
  <c r="L70" i="4" s="1"/>
  <c r="G70" i="4"/>
  <c r="H70" i="4"/>
  <c r="E101" i="4"/>
  <c r="F101" i="4" s="1"/>
  <c r="E131" i="4"/>
  <c r="F131" i="4" s="1"/>
  <c r="O186" i="6"/>
  <c r="G139" i="6"/>
  <c r="H73" i="4"/>
  <c r="K73" i="4"/>
  <c r="L73" i="4" s="1"/>
  <c r="G14" i="4"/>
  <c r="G167" i="6"/>
  <c r="O251" i="6"/>
  <c r="K138" i="4"/>
  <c r="L138" i="4" s="1"/>
  <c r="H138" i="4"/>
  <c r="G13" i="4"/>
  <c r="O116" i="6"/>
  <c r="I116" i="6"/>
  <c r="K3" i="4"/>
  <c r="L3" i="4" s="1"/>
  <c r="H3" i="4"/>
  <c r="G144" i="4"/>
  <c r="O253" i="6"/>
  <c r="I201" i="6"/>
  <c r="K140" i="4"/>
  <c r="L140" i="4" s="1"/>
  <c r="H140" i="4"/>
  <c r="E7" i="4"/>
  <c r="F7" i="4" s="1"/>
  <c r="E95" i="4"/>
  <c r="F95" i="4" s="1"/>
  <c r="I187" i="6"/>
  <c r="O230" i="6"/>
  <c r="K117" i="4"/>
  <c r="L117" i="4" s="1"/>
  <c r="G117" i="4"/>
  <c r="H117" i="4"/>
  <c r="I16" i="4"/>
  <c r="J16" i="4"/>
  <c r="J39" i="4"/>
  <c r="I39" i="4"/>
  <c r="O228" i="6"/>
  <c r="I186" i="6"/>
  <c r="K115" i="4"/>
  <c r="L115" i="4" s="1"/>
  <c r="H115" i="4"/>
  <c r="G115" i="4"/>
  <c r="O258" i="6"/>
  <c r="K145" i="4"/>
  <c r="L145" i="4" s="1"/>
  <c r="H145" i="4"/>
  <c r="I204" i="6"/>
  <c r="J57" i="4"/>
  <c r="I57" i="4"/>
  <c r="J143" i="4"/>
  <c r="I143" i="4"/>
  <c r="J8" i="4"/>
  <c r="I8" i="4"/>
  <c r="O194" i="6"/>
  <c r="H81" i="4"/>
  <c r="I167" i="6"/>
  <c r="K81" i="4"/>
  <c r="L81" i="4" s="1"/>
  <c r="E108" i="4"/>
  <c r="F108" i="4" s="1"/>
  <c r="E65" i="4"/>
  <c r="F65" i="4" s="1"/>
  <c r="E92" i="4"/>
  <c r="F92" i="4" s="1"/>
  <c r="E89" i="4"/>
  <c r="F89" i="4" s="1"/>
  <c r="E111" i="4"/>
  <c r="F111" i="4" s="1"/>
  <c r="G12" i="4"/>
  <c r="G3" i="4"/>
  <c r="G23" i="4"/>
  <c r="I88" i="4"/>
  <c r="J88" i="4"/>
  <c r="O229" i="6"/>
  <c r="K116" i="4"/>
  <c r="L116" i="4" s="1"/>
  <c r="G158" i="6"/>
  <c r="H116" i="4"/>
  <c r="G116" i="4"/>
  <c r="O197" i="6"/>
  <c r="I169" i="6"/>
  <c r="H84" i="4"/>
  <c r="K84" i="4"/>
  <c r="L84" i="4" s="1"/>
  <c r="G84" i="4"/>
  <c r="O154" i="6"/>
  <c r="G129" i="6"/>
  <c r="K41" i="4"/>
  <c r="L41" i="4" s="1"/>
  <c r="H41" i="4"/>
  <c r="G41" i="4"/>
  <c r="O254" i="6"/>
  <c r="K141" i="4"/>
  <c r="L141" i="4" s="1"/>
  <c r="I202" i="6"/>
  <c r="H141" i="4"/>
  <c r="G141" i="4"/>
  <c r="G146" i="6"/>
  <c r="O200" i="6"/>
  <c r="H87" i="4"/>
  <c r="K87" i="4"/>
  <c r="L87" i="4" s="1"/>
  <c r="G87" i="4"/>
  <c r="E127" i="4"/>
  <c r="F127" i="4" s="1"/>
  <c r="I192" i="6"/>
  <c r="O237" i="6"/>
  <c r="K124" i="4"/>
  <c r="L124" i="4" s="1"/>
  <c r="H124" i="4"/>
  <c r="G153" i="6"/>
  <c r="O216" i="6"/>
  <c r="H103" i="4"/>
  <c r="K103" i="4"/>
  <c r="L103" i="4" s="1"/>
  <c r="E83" i="4"/>
  <c r="F83" i="4" s="1"/>
  <c r="O218" i="6"/>
  <c r="G154" i="6"/>
  <c r="H105" i="4"/>
  <c r="K105" i="4"/>
  <c r="L105" i="4" s="1"/>
  <c r="O168" i="6"/>
  <c r="I151" i="6"/>
  <c r="K55" i="4"/>
  <c r="L55" i="4" s="1"/>
  <c r="H55" i="4"/>
  <c r="G55" i="4"/>
  <c r="I109" i="4"/>
  <c r="J109" i="4"/>
  <c r="G155" i="6"/>
  <c r="O219" i="6"/>
  <c r="H106" i="4"/>
  <c r="K106" i="4"/>
  <c r="L106" i="4" s="1"/>
  <c r="G106" i="4"/>
  <c r="I51" i="4"/>
  <c r="J51" i="4"/>
  <c r="J27" i="4"/>
  <c r="I27" i="4"/>
  <c r="I198" i="6"/>
  <c r="O249" i="6"/>
  <c r="K136" i="4"/>
  <c r="L136" i="4" s="1"/>
  <c r="H136" i="4"/>
  <c r="G136" i="4"/>
  <c r="G152" i="6"/>
  <c r="O215" i="6"/>
  <c r="H102" i="4"/>
  <c r="K102" i="4"/>
  <c r="L102" i="4" s="1"/>
  <c r="G102" i="4"/>
  <c r="O209" i="6"/>
  <c r="I175" i="6"/>
  <c r="H96" i="4"/>
  <c r="K96" i="4"/>
  <c r="L96" i="4" s="1"/>
  <c r="G96" i="4"/>
  <c r="O233" i="6"/>
  <c r="I189" i="6"/>
  <c r="K120" i="4"/>
  <c r="L120" i="4" s="1"/>
  <c r="G120" i="4"/>
  <c r="H120" i="4"/>
  <c r="E53" i="4"/>
  <c r="F53" i="4" s="1"/>
  <c r="E135" i="4"/>
  <c r="F135" i="4" s="1"/>
  <c r="E114" i="4"/>
  <c r="F114" i="4" s="1"/>
  <c r="E77" i="4"/>
  <c r="F77" i="4" s="1"/>
  <c r="O212" i="6"/>
  <c r="G150" i="6"/>
  <c r="H99" i="4"/>
  <c r="K99" i="4"/>
  <c r="L99" i="4" s="1"/>
  <c r="G99" i="4"/>
  <c r="G10" i="4"/>
  <c r="O149" i="6"/>
  <c r="I137" i="6"/>
  <c r="K36" i="4"/>
  <c r="L36" i="4" s="1"/>
  <c r="H36" i="4"/>
  <c r="G36" i="4"/>
  <c r="O147" i="6"/>
  <c r="I135" i="6"/>
  <c r="K34" i="4"/>
  <c r="L34" i="4" s="1"/>
  <c r="H34" i="4"/>
  <c r="G33" i="4"/>
  <c r="J10" i="4" l="1"/>
  <c r="I10" i="4"/>
  <c r="J43" i="4"/>
  <c r="I43" i="4"/>
  <c r="J42" i="4"/>
  <c r="I42" i="4"/>
  <c r="J34" i="4"/>
  <c r="I34" i="4"/>
  <c r="O202" i="6"/>
  <c r="H89" i="4"/>
  <c r="G148" i="6"/>
  <c r="G89" i="4"/>
  <c r="K89" i="4"/>
  <c r="L89" i="4" s="1"/>
  <c r="I118" i="6"/>
  <c r="O120" i="6"/>
  <c r="K7" i="4"/>
  <c r="L7" i="4" s="1"/>
  <c r="H7" i="4"/>
  <c r="R3" i="4" s="1"/>
  <c r="B19" i="2" s="1"/>
  <c r="B24" i="2" s="1"/>
  <c r="G7" i="4"/>
  <c r="I138" i="4"/>
  <c r="J138" i="4"/>
  <c r="J70" i="4"/>
  <c r="I70" i="4"/>
  <c r="J121" i="4"/>
  <c r="I121" i="4"/>
  <c r="J100" i="4"/>
  <c r="I100" i="4"/>
  <c r="J72" i="4"/>
  <c r="I72" i="4"/>
  <c r="J28" i="4"/>
  <c r="I28" i="4"/>
  <c r="J132" i="4"/>
  <c r="I132" i="4"/>
  <c r="J148" i="4"/>
  <c r="I148" i="4"/>
  <c r="J86" i="4"/>
  <c r="I86" i="4"/>
  <c r="J68" i="4"/>
  <c r="I68" i="4"/>
  <c r="J136" i="4"/>
  <c r="I136" i="4"/>
  <c r="O205" i="6"/>
  <c r="I171" i="6"/>
  <c r="H92" i="4"/>
  <c r="K92" i="4"/>
  <c r="L92" i="4" s="1"/>
  <c r="G92" i="4"/>
  <c r="I74" i="4"/>
  <c r="J74" i="4"/>
  <c r="J41" i="4"/>
  <c r="I41" i="4"/>
  <c r="O178" i="6"/>
  <c r="G136" i="6"/>
  <c r="K65" i="4"/>
  <c r="L65" i="4" s="1"/>
  <c r="H65" i="4"/>
  <c r="G65" i="4"/>
  <c r="I66" i="4"/>
  <c r="J66" i="4"/>
  <c r="J37" i="4"/>
  <c r="I37" i="4"/>
  <c r="J125" i="4"/>
  <c r="I125" i="4"/>
  <c r="J130" i="4"/>
  <c r="I130" i="4"/>
  <c r="J129" i="4"/>
  <c r="I129" i="4"/>
  <c r="J32" i="4"/>
  <c r="I32" i="4"/>
  <c r="J58" i="4"/>
  <c r="I58" i="4"/>
  <c r="J75" i="4"/>
  <c r="I75" i="4"/>
  <c r="I197" i="6"/>
  <c r="O248" i="6"/>
  <c r="K135" i="4"/>
  <c r="L135" i="4" s="1"/>
  <c r="G135" i="4"/>
  <c r="H135" i="4"/>
  <c r="I106" i="4"/>
  <c r="J106" i="4"/>
  <c r="I194" i="6"/>
  <c r="O240" i="6"/>
  <c r="K127" i="4"/>
  <c r="L127" i="4" s="1"/>
  <c r="H127" i="4"/>
  <c r="G127" i="4"/>
  <c r="I116" i="4"/>
  <c r="J116" i="4"/>
  <c r="I140" i="4"/>
  <c r="J140" i="4"/>
  <c r="J96" i="4"/>
  <c r="I96" i="4"/>
  <c r="O220" i="6"/>
  <c r="I180" i="6"/>
  <c r="H107" i="4"/>
  <c r="K107" i="4"/>
  <c r="L107" i="4" s="1"/>
  <c r="G107" i="4"/>
  <c r="J123" i="4"/>
  <c r="I123" i="4"/>
  <c r="J38" i="4"/>
  <c r="I38" i="4"/>
  <c r="J85" i="4"/>
  <c r="I85" i="4"/>
  <c r="J31" i="4"/>
  <c r="I31" i="4"/>
  <c r="I99" i="4"/>
  <c r="J99" i="4"/>
  <c r="J105" i="4"/>
  <c r="I105" i="4"/>
  <c r="J144" i="4"/>
  <c r="I144" i="4"/>
  <c r="O190" i="6"/>
  <c r="I164" i="6"/>
  <c r="K77" i="4"/>
  <c r="L77" i="4" s="1"/>
  <c r="H77" i="4"/>
  <c r="G77" i="4"/>
  <c r="O196" i="6"/>
  <c r="G143" i="6"/>
  <c r="H83" i="4"/>
  <c r="K83" i="4"/>
  <c r="L83" i="4" s="1"/>
  <c r="G83" i="4"/>
  <c r="O221" i="6"/>
  <c r="K108" i="4"/>
  <c r="L108" i="4" s="1"/>
  <c r="I181" i="6"/>
  <c r="H108" i="4"/>
  <c r="G108" i="4"/>
  <c r="J90" i="4"/>
  <c r="I90" i="4"/>
  <c r="O265" i="6"/>
  <c r="I207" i="6"/>
  <c r="K152" i="4"/>
  <c r="L152" i="4" s="1"/>
  <c r="H152" i="4"/>
  <c r="G152" i="4"/>
  <c r="J46" i="4"/>
  <c r="I46" i="4"/>
  <c r="J12" i="4"/>
  <c r="I12" i="4"/>
  <c r="I67" i="4"/>
  <c r="J67" i="4"/>
  <c r="I119" i="4"/>
  <c r="J119" i="4"/>
  <c r="I104" i="4"/>
  <c r="J104" i="4"/>
  <c r="J36" i="4"/>
  <c r="I36" i="4"/>
  <c r="I185" i="6"/>
  <c r="O227" i="6"/>
  <c r="K114" i="4"/>
  <c r="L114" i="4" s="1"/>
  <c r="H114" i="4"/>
  <c r="G114" i="4"/>
  <c r="J87" i="4"/>
  <c r="I87" i="4"/>
  <c r="I145" i="4"/>
  <c r="J145" i="4"/>
  <c r="J23" i="4"/>
  <c r="I23" i="4"/>
  <c r="J13" i="4"/>
  <c r="I13" i="4"/>
  <c r="J21" i="4"/>
  <c r="I21" i="4"/>
  <c r="J137" i="4"/>
  <c r="I137" i="4"/>
  <c r="J151" i="4"/>
  <c r="I151" i="4"/>
  <c r="I112" i="4"/>
  <c r="J112" i="4"/>
  <c r="J44" i="4"/>
  <c r="I44" i="4"/>
  <c r="I103" i="4"/>
  <c r="J103" i="4"/>
  <c r="J117" i="4"/>
  <c r="I117" i="4"/>
  <c r="J54" i="4"/>
  <c r="I54" i="4"/>
  <c r="J59" i="4"/>
  <c r="I59" i="4"/>
  <c r="J60" i="4"/>
  <c r="I60" i="4"/>
  <c r="I93" i="4"/>
  <c r="J93" i="4"/>
  <c r="J150" i="4"/>
  <c r="I150" i="4"/>
  <c r="J126" i="4"/>
  <c r="I126" i="4"/>
  <c r="J3" i="4"/>
  <c r="I3" i="4"/>
  <c r="J73" i="4"/>
  <c r="I73" i="4"/>
  <c r="I82" i="4"/>
  <c r="J82" i="4"/>
  <c r="J20" i="4"/>
  <c r="I20" i="4"/>
  <c r="O226" i="6"/>
  <c r="K113" i="4"/>
  <c r="L113" i="4" s="1"/>
  <c r="G157" i="6"/>
  <c r="H113" i="4"/>
  <c r="G113" i="4"/>
  <c r="I134" i="4"/>
  <c r="J134" i="4"/>
  <c r="G170" i="6"/>
  <c r="O260" i="6"/>
  <c r="K147" i="4"/>
  <c r="L147" i="4" s="1"/>
  <c r="H147" i="4"/>
  <c r="G147" i="4"/>
  <c r="J14" i="4"/>
  <c r="I14" i="4"/>
  <c r="I146" i="4"/>
  <c r="J146" i="4"/>
  <c r="J40" i="4"/>
  <c r="I40" i="4"/>
  <c r="I52" i="4"/>
  <c r="J52" i="4"/>
  <c r="I97" i="4"/>
  <c r="J97" i="4"/>
  <c r="J29" i="4"/>
  <c r="I29" i="4"/>
  <c r="J149" i="4"/>
  <c r="I149" i="4"/>
  <c r="O148" i="6"/>
  <c r="I136" i="6"/>
  <c r="K35" i="4"/>
  <c r="L35" i="4" s="1"/>
  <c r="H35" i="4"/>
  <c r="G35" i="4"/>
  <c r="J33" i="4"/>
  <c r="I33" i="4"/>
  <c r="J62" i="4"/>
  <c r="I62" i="4"/>
  <c r="J50" i="4"/>
  <c r="I50" i="4"/>
  <c r="O166" i="6"/>
  <c r="G131" i="6"/>
  <c r="K53" i="4"/>
  <c r="L53" i="4" s="1"/>
  <c r="H53" i="4"/>
  <c r="G53" i="4"/>
  <c r="I55" i="4"/>
  <c r="J55" i="4"/>
  <c r="I120" i="4"/>
  <c r="J120" i="4"/>
  <c r="J115" i="4"/>
  <c r="I115" i="4"/>
  <c r="J47" i="4"/>
  <c r="I47" i="4"/>
  <c r="I25" i="4"/>
  <c r="J25" i="4"/>
  <c r="J139" i="4"/>
  <c r="I139" i="4"/>
  <c r="I56" i="4"/>
  <c r="J56" i="4"/>
  <c r="I4" i="4"/>
  <c r="J4" i="4"/>
  <c r="O3" i="4"/>
  <c r="B13" i="2" s="1"/>
  <c r="B14" i="2"/>
  <c r="J102" i="4"/>
  <c r="I102" i="4"/>
  <c r="I124" i="4"/>
  <c r="J124" i="4"/>
  <c r="J141" i="4"/>
  <c r="I141" i="4"/>
  <c r="I84" i="4"/>
  <c r="J84" i="4"/>
  <c r="I24" i="4"/>
  <c r="J24" i="4"/>
  <c r="I196" i="6"/>
  <c r="O244" i="6"/>
  <c r="K131" i="4"/>
  <c r="L131" i="4" s="1"/>
  <c r="H131" i="4"/>
  <c r="G131" i="4"/>
  <c r="G123" i="6"/>
  <c r="O131" i="6"/>
  <c r="K18" i="4"/>
  <c r="L18" i="4" s="1"/>
  <c r="H18" i="4"/>
  <c r="G18" i="4"/>
  <c r="N3" i="4" s="1"/>
  <c r="B12" i="2" s="1"/>
  <c r="I48" i="4"/>
  <c r="J48" i="4"/>
  <c r="J133" i="4"/>
  <c r="I133" i="4"/>
  <c r="J94" i="4"/>
  <c r="I94" i="4"/>
  <c r="I17" i="4"/>
  <c r="J17" i="4"/>
  <c r="I15" i="4"/>
  <c r="J15" i="4"/>
  <c r="I91" i="4"/>
  <c r="J91" i="4"/>
  <c r="J9" i="4"/>
  <c r="I9" i="4"/>
  <c r="J11" i="4"/>
  <c r="I11" i="4"/>
  <c r="J110" i="4"/>
  <c r="I110" i="4"/>
  <c r="I63" i="4"/>
  <c r="J63" i="4"/>
  <c r="J81" i="4"/>
  <c r="I81" i="4"/>
  <c r="I183" i="6"/>
  <c r="O224" i="6"/>
  <c r="K111" i="4"/>
  <c r="L111" i="4" s="1"/>
  <c r="H111" i="4"/>
  <c r="G111" i="4"/>
  <c r="I174" i="6"/>
  <c r="O208" i="6"/>
  <c r="H95" i="4"/>
  <c r="K95" i="4"/>
  <c r="L95" i="4" s="1"/>
  <c r="G95" i="4"/>
  <c r="O214" i="6"/>
  <c r="I178" i="6"/>
  <c r="H101" i="4"/>
  <c r="K101" i="4"/>
  <c r="L101" i="4" s="1"/>
  <c r="G101" i="4"/>
  <c r="I142" i="4"/>
  <c r="J142" i="4"/>
  <c r="J78" i="4"/>
  <c r="I78" i="4"/>
  <c r="J122" i="4"/>
  <c r="I122" i="4"/>
  <c r="J76" i="4"/>
  <c r="I76" i="4"/>
  <c r="I71" i="4"/>
  <c r="J71" i="4"/>
  <c r="J26" i="4"/>
  <c r="I26" i="4"/>
  <c r="J80" i="4"/>
  <c r="I80" i="4"/>
  <c r="I6" i="4"/>
  <c r="J6" i="4"/>
  <c r="J64" i="4"/>
  <c r="I64" i="4"/>
  <c r="I118" i="4"/>
  <c r="J118" i="4"/>
  <c r="J108" i="4" l="1"/>
  <c r="I108" i="4"/>
  <c r="J53" i="4"/>
  <c r="Q3" i="4" s="1"/>
  <c r="B18" i="2" s="1"/>
  <c r="B23" i="2" s="1"/>
  <c r="I53" i="4"/>
  <c r="J35" i="4"/>
  <c r="I35" i="4"/>
  <c r="J135" i="4"/>
  <c r="I135" i="4"/>
  <c r="J65" i="4"/>
  <c r="I65" i="4"/>
  <c r="I113" i="4"/>
  <c r="J113" i="4"/>
  <c r="I131" i="4"/>
  <c r="J131" i="4"/>
  <c r="J111" i="4"/>
  <c r="I111" i="4"/>
  <c r="J92" i="4"/>
  <c r="I92" i="4"/>
  <c r="J89" i="4"/>
  <c r="I89" i="4"/>
  <c r="I101" i="4"/>
  <c r="J101" i="4"/>
  <c r="J152" i="4"/>
  <c r="I152" i="4"/>
  <c r="I7" i="4"/>
  <c r="J7" i="4"/>
  <c r="J18" i="4"/>
  <c r="I18" i="4"/>
  <c r="P3" i="4" s="1"/>
  <c r="B17" i="2" s="1"/>
  <c r="B22" i="2" s="1"/>
  <c r="J107" i="4"/>
  <c r="I107" i="4"/>
  <c r="J83" i="4"/>
  <c r="I83" i="4"/>
  <c r="J127" i="4"/>
  <c r="I127" i="4"/>
  <c r="I95" i="4"/>
  <c r="J95" i="4"/>
  <c r="J147" i="4"/>
  <c r="I147" i="4"/>
  <c r="I114" i="4"/>
  <c r="J114" i="4"/>
  <c r="I77" i="4"/>
  <c r="J77" i="4"/>
</calcChain>
</file>

<file path=xl/sharedStrings.xml><?xml version="1.0" encoding="utf-8"?>
<sst xmlns="http://schemas.openxmlformats.org/spreadsheetml/2006/main" count="152" uniqueCount="149">
  <si>
    <t>LOGISTIC REGRESSION FROM SCRATCH</t>
  </si>
  <si>
    <t>An Interactive Excel Tutorial for Machine Learning</t>
  </si>
  <si>
    <t>ABOUT THIS WORKBOOK</t>
  </si>
  <si>
    <t>This workbook teaches you how a machine learning model learns to classify data.</t>
  </si>
  <si>
    <t>Every single calculation is visible in a spreadsheet cell you can inspect.</t>
  </si>
  <si>
    <t>There are no macros, no hidden code, and no external tools.</t>
  </si>
  <si>
    <t>You will train a logistic regression model to predict whether a breast tumor</t>
  </si>
  <si>
    <t>is malignant or benign, using two measurements: radius and texture.</t>
  </si>
  <si>
    <t>HOW TO USE THIS WORKBOOK:</t>
  </si>
  <si>
    <t>1. Read the companion Word document first for conceptual background.</t>
  </si>
  <si>
    <t>2. Start on the Parameters sheet. All weights begin at zero.</t>
  </si>
  <si>
    <t>3. Look at the current loss (how wrong the model is) in the Metrics section.</t>
  </si>
  <si>
    <t>4. Copy the NEW parameter values (red cells) into the parameter cells (yellow cells).</t>
  </si>
  <si>
    <t xml:space="preserve">   Use Paste Special &gt; Values (Windows: Ctrl+Alt+V; Mac: Cmd+Ctrl+V) so you paste numbers, not formulas.</t>
  </si>
  <si>
    <t>5. Watch the loss decrease and accuracy increase.</t>
  </si>
  <si>
    <t>6. Record each iteration in the Iteration Log sheet.</t>
  </si>
  <si>
    <t>7. Check the Visualizations sheet to see charts update.</t>
  </si>
  <si>
    <t>8. Repeat 20-50 times to watch the model learn!</t>
  </si>
  <si>
    <t>SHEET GUIDE:</t>
  </si>
  <si>
    <t>Sheet</t>
  </si>
  <si>
    <t>Purpose</t>
  </si>
  <si>
    <t>Parameters</t>
  </si>
  <si>
    <t>Your control panel. Edit weights, bias, and learning rate here.</t>
  </si>
  <si>
    <t>Data</t>
  </si>
  <si>
    <t>Raw dataset with 150 samples, plus feature normalization.</t>
  </si>
  <si>
    <t>Training</t>
  </si>
  <si>
    <t>All intermediate calculations: activations, probabilities, loss, gradients.</t>
  </si>
  <si>
    <t>Iteration Log</t>
  </si>
  <si>
    <t>Pre-filled training history for 100 iterations showing convergence.</t>
  </si>
  <si>
    <t>Visualizations</t>
  </si>
  <si>
    <t>Seven charts: loss curve, scatter plot, probabilities, sigmoid, and more.</t>
  </si>
  <si>
    <t>MODEL PARAMETERS &amp; TRAINING CONTROLS</t>
  </si>
  <si>
    <t xml:space="preserve">  LEARNABLE PARAMETERS (edit the yellow cells)</t>
  </si>
  <si>
    <t>Weight 1 (w1)</t>
  </si>
  <si>
    <t>How much the normalized Radius feature affects the prediction</t>
  </si>
  <si>
    <t>Weight 2 (w2)</t>
  </si>
  <si>
    <t>How much the normalized Texture feature affects the prediction</t>
  </si>
  <si>
    <t>Bias (b)</t>
  </si>
  <si>
    <t>Shifts the overall prediction up or down, independent of features</t>
  </si>
  <si>
    <t xml:space="preserve">  TRAINING HYPERPARAMETER</t>
  </si>
  <si>
    <t>Learning Rate</t>
  </si>
  <si>
    <t>Step size for gradient descent. Try 0.01 (slow) to 1.0 (aggressive). Default: 0.1</t>
  </si>
  <si>
    <t xml:space="preserve">  CURRENT MODEL PERFORMANCE</t>
  </si>
  <si>
    <t>Average Loss (Cross-Entropy)</t>
  </si>
  <si>
    <t>Lower is better. Starts at 0.693 (random guessing). Below 0.30 is good.</t>
  </si>
  <si>
    <t>Classification Accuracy</t>
  </si>
  <si>
    <t>Starts at 38.7%: when all weights=0, every prediction=0.5, which rounds to "malignant" for ALL samples. Only 58/150 samples are malignant, so 38.7% are "correct" by accident. Jumps to ~89% after one update.</t>
  </si>
  <si>
    <t>Samples Correct / Total</t>
  </si>
  <si>
    <t xml:space="preserve">  COMPUTED GRADIENTS (direction of steepest loss increase)</t>
  </si>
  <si>
    <t>Gradient for w1 (dL/dw1)</t>
  </si>
  <si>
    <t>Average of (error * x1) across all samples</t>
  </si>
  <si>
    <t>Gradient for w2 (dL/dw2)</t>
  </si>
  <si>
    <t>Average of (error * x2) across all samples</t>
  </si>
  <si>
    <t>Gradient for bias (dL/db)</t>
  </si>
  <si>
    <t>Average of error across all samples (bias has no feature multiplier)</t>
  </si>
  <si>
    <t xml:space="preserve">  UPDATED PARAMETERS (copy these into yellow cells above)</t>
  </si>
  <si>
    <t>NEW w1 = w1 - lr * gradient_w1</t>
  </si>
  <si>
    <t>Copy this value into B4</t>
  </si>
  <si>
    <t>NEW w2 = w2 - lr * gradient_w2</t>
  </si>
  <si>
    <t>Copy this value into B5</t>
  </si>
  <si>
    <t>NEW bias = bias - lr * gradient_bias</t>
  </si>
  <si>
    <t>Copy this value into B6</t>
  </si>
  <si>
    <t xml:space="preserve">  STEP-BY-STEP: HOW TO PERFORM ONE TRAINING ITERATION</t>
  </si>
  <si>
    <t>Step 1:  Note the current Average Loss (B12) and Accuracy (B13).</t>
  </si>
  <si>
    <t>Step 2:  Select cells B22:B24 (the NEW parameter values in red). Press Ctrl+C to copy.</t>
  </si>
  <si>
    <t>Step 3:  Select cell B4. Right-click &gt; Paste Special &gt; Values Only (Windows: Ctrl+Alt+V, then V; Mac: Cmd+Ctrl+V).</t>
  </si>
  <si>
    <t>Step 4:  The loss in B12 should now be LOWER. The accuracy in B13 should be HIGHER (or the same).</t>
  </si>
  <si>
    <t>Step 5:  Go to the Iteration Log sheet. The first 100 iterations are pre-filled.</t>
  </si>
  <si>
    <t xml:space="preserve">              To add your own: delete rows 7-106 in that sheet and log each iteration starting from row 7.</t>
  </si>
  <si>
    <t>Step 6:  Repeat! After 30+ iterations you will see the loss curve converge on the Visualizations sheet.</t>
  </si>
  <si>
    <t>TIP:  If the loss increases, your learning rate (B9) may be too high. Try 0.01.</t>
  </si>
  <si>
    <t>TIP:  The model plateaus around iteration 80-100. Additional updates barely change the loss.</t>
  </si>
  <si>
    <t>TIP:  The accuracy jumps dramatically on iteration 1 (from 38.7% to ~89%) while loss only drops slightly. This is normal and expected - see the Word guide, Section 7.2, for a full explanation.</t>
  </si>
  <si>
    <t>DATASET: Breast Cancer Wisconsin (Diagnostic)</t>
  </si>
  <si>
    <t>Source: UCI Machine Learning Repository  |  150 samples  |  2 features  |  Binary label (0=benign, 1=malignant)</t>
  </si>
  <si>
    <t xml:space="preserve">  FEATURE NORMALIZATION STATISTICS</t>
  </si>
  <si>
    <t>Feature</t>
  </si>
  <si>
    <t>Mean</t>
  </si>
  <si>
    <t>Std Dev</t>
  </si>
  <si>
    <t>Radius</t>
  </si>
  <si>
    <t>Normalized = (Radius - Mean) / Std Dev</t>
  </si>
  <si>
    <t>Texture</t>
  </si>
  <si>
    <t>Normalized = (Texture - Mean) / Std Dev</t>
  </si>
  <si>
    <t xml:space="preserve">  RAW DATA AND NORMALIZED FEATURES</t>
  </si>
  <si>
    <t>#</t>
  </si>
  <si>
    <t>Radius (raw)</t>
  </si>
  <si>
    <t>Texture (raw)</t>
  </si>
  <si>
    <t>Label (1=Malignant)</t>
  </si>
  <si>
    <t>Radius (normalized)</t>
  </si>
  <si>
    <t>Texture (normalized)</t>
  </si>
  <si>
    <t>x1</t>
  </si>
  <si>
    <t>x2</t>
  </si>
  <si>
    <t>y</t>
  </si>
  <si>
    <t>z = w1*x1+w2*x2+b</t>
  </si>
  <si>
    <t>p = sigmoid(z)</t>
  </si>
  <si>
    <t>Loss</t>
  </si>
  <si>
    <t>Error = p - y</t>
  </si>
  <si>
    <t>dL/dw1 = err*x1</t>
  </si>
  <si>
    <t>dL/dw2 = err*x2</t>
  </si>
  <si>
    <t>Pred Class</t>
  </si>
  <si>
    <t>Correct?</t>
  </si>
  <si>
    <t>Avg Loss</t>
  </si>
  <si>
    <t>Accuracy</t>
  </si>
  <si>
    <t>Grad w1</t>
  </si>
  <si>
    <t>Grad w2</t>
  </si>
  <si>
    <t>Grad bias</t>
  </si>
  <si>
    <t>Row
number</t>
  </si>
  <si>
    <t>Normalized
Radius</t>
  </si>
  <si>
    <t>Normalized
Texture</t>
  </si>
  <si>
    <t>True Label
(0 or 1)</t>
  </si>
  <si>
    <t>Linear
Activation</t>
  </si>
  <si>
    <t>Predicted
Probability</t>
  </si>
  <si>
    <t>Cross-Entropy
Per Sample</t>
  </si>
  <si>
    <t>Prediction
Error</t>
  </si>
  <si>
    <t>Gradient
for w1</t>
  </si>
  <si>
    <t>Gradient
for w2</t>
  </si>
  <si>
    <t>IF p&gt;=0.5
then 1 else 0</t>
  </si>
  <si>
    <t>1 if pred=label
0 if wrong</t>
  </si>
  <si>
    <t>Mean of all
per-sample losses</t>
  </si>
  <si>
    <t>AVERAGE of
Correct? column</t>
  </si>
  <si>
    <t>Avg gradient
for weight 1</t>
  </si>
  <si>
    <t>Avg gradient
for weight 2</t>
  </si>
  <si>
    <t>Avg gradient
for bias</t>
  </si>
  <si>
    <t>TRAINING ITERATION LOG</t>
  </si>
  <si>
    <t>The first 101 rows (iterations 0-100) are PRE-FILLED from a simulation so charts work immediately.</t>
  </si>
  <si>
    <t>TO START FRESH: Select rows 7-106 (iterations 1-100), delete those values, reset weights to 0 in Parameters, then log each update here.</t>
  </si>
  <si>
    <t>TO CONTINUE FROM ITERATION 100: enter your iterations in rows 107+ below.</t>
  </si>
  <si>
    <t>Iteration</t>
  </si>
  <si>
    <t>Average Loss</t>
  </si>
  <si>
    <t>w1 (Radius)</t>
  </si>
  <si>
    <t>w2 (Texture)</t>
  </si>
  <si>
    <t>Bias</t>
  </si>
  <si>
    <t>To see Charts 1–4 and 6 reflect your own training, update the Iteration Log sheet with your own run data (see reset instructions on that sheet).</t>
  </si>
  <si>
    <t>Chart Source Data (the rows below power the seven charts above)</t>
  </si>
  <si>
    <t>Chart 4 Data
Malignant
Radius</t>
  </si>
  <si>
    <t>Chart 4 Data
Malignant
Texture</t>
  </si>
  <si>
    <t>Chart 4 Data
Benign
Radius</t>
  </si>
  <si>
    <t>Chart 4 Data
Benign
Texture</t>
  </si>
  <si>
    <t>Chart 5 Data
Malignant
Index</t>
  </si>
  <si>
    <t>Chart 5 Data
Malignant
Pred. Prob.</t>
  </si>
  <si>
    <t>Chart 5 Data
Benign
Index</t>
  </si>
  <si>
    <t>Chart 5 Data
Benign
Pred. Prob.</t>
  </si>
  <si>
    <t>Chart 6 Data
Sigmoid
z value</t>
  </si>
  <si>
    <t>Chart 6 Data
Sigmoid
σ(z)</t>
  </si>
  <si>
    <t>Chart 7 Data
All Samples
Index</t>
  </si>
  <si>
    <t>Chart 7 Data
All Samples
Pred. Prob. (LIVE)</t>
  </si>
  <si>
    <t>Chart 7 Data
All Samples
True Label</t>
  </si>
  <si>
    <t>VISUALIZATIONS — How to read this sheet:</t>
  </si>
  <si>
    <t>Charts 1–4 and 6 use pre-filled data from the 100-iteration training run in the Iteration Log. Chart 5 and Chart 7 update LIVE when you change parameters on the Parameters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</si>
</sst>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%"/>
    <numFmt numFmtId="167" formatCode="0.000"/>
  </numFmts>
  <fonts count="32" x14ac:knownFonts="1">
    <font>
      <sz val="11"/>
      <color theme="1"/>
      <name val="Calibri"/>
      <family val="2"/>
      <charset val="1"/>
    </font>
    <font>
      <b/>
      <sz val="20"/>
      <color rgb="FF1F4E79"/>
      <name val="Arial"/>
      <family val="2"/>
    </font>
    <font>
      <sz val="13"/>
      <color rgb="FF2E75B6"/>
      <name val="Arial"/>
      <family val="2"/>
    </font>
    <font>
      <b/>
      <sz val="12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FFFFFF"/>
      <name val="Arial"/>
      <family val="2"/>
    </font>
    <font>
      <b/>
      <sz val="10"/>
      <color rgb="FF1F4E79"/>
      <name val="Arial"/>
      <family val="2"/>
    </font>
    <font>
      <b/>
      <sz val="16"/>
      <color rgb="FF1F4E79"/>
      <name val="Arial"/>
      <family val="2"/>
    </font>
    <font>
      <b/>
      <sz val="11"/>
      <color rgb="FFFFFFFF"/>
      <name val="Arial"/>
      <family val="2"/>
    </font>
    <font>
      <b/>
      <sz val="11"/>
      <color rgb="FF0000FF"/>
      <name val="Arial"/>
      <family val="2"/>
    </font>
    <font>
      <i/>
      <sz val="9"/>
      <color rgb="FF666666"/>
      <name val="Arial"/>
      <family val="2"/>
    </font>
    <font>
      <b/>
      <sz val="14"/>
      <color rgb="FFC00000"/>
      <name val="Arial"/>
      <family val="2"/>
    </font>
    <font>
      <b/>
      <sz val="14"/>
      <color rgb="FF548235"/>
      <name val="Arial"/>
      <family val="2"/>
    </font>
    <font>
      <b/>
      <sz val="11"/>
      <color rgb="FF333333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b/>
      <sz val="9"/>
      <color rgb="FFC00000"/>
      <name val="Arial"/>
      <family val="2"/>
    </font>
    <font>
      <sz val="9"/>
      <color rgb="FF444444"/>
      <name val="Arial"/>
      <family val="2"/>
    </font>
    <font>
      <sz val="10"/>
      <color rgb="FF548235"/>
      <name val="Arial"/>
      <family val="2"/>
    </font>
    <font>
      <b/>
      <sz val="9"/>
      <color rgb="FFFFFFFF"/>
      <name val="Arial"/>
      <family val="2"/>
    </font>
    <font>
      <sz val="8"/>
      <color rgb="FF1F4E79"/>
      <name val="Arial"/>
      <family val="2"/>
    </font>
    <font>
      <sz val="8"/>
      <color rgb="FF548235"/>
      <name val="Arial"/>
      <family val="2"/>
    </font>
    <font>
      <b/>
      <sz val="11"/>
      <color rgb="FFC00000"/>
      <name val="Arial"/>
      <family val="2"/>
    </font>
    <font>
      <b/>
      <sz val="11"/>
      <color rgb="FF548235"/>
      <name val="Arial"/>
      <family val="2"/>
    </font>
    <font>
      <sz val="9"/>
      <color rgb="FF444444"/>
      <name val="Arial"/>
      <family val="2"/>
    </font>
    <font>
      <b/>
      <sz val="12"/>
      <color rgb="FF1F4E79"/>
      <name val="Calibri"/>
      <family val="2"/>
    </font>
    <font>
      <sz val="10"/>
      <color rgb="FF333333"/>
      <name val="Calibri"/>
      <family val="2"/>
    </font>
    <font>
      <i/>
      <sz val="10"/>
      <color rgb="FF333333"/>
      <name val="Calibri"/>
      <family val="2"/>
    </font>
    <font>
      <b/>
      <sz val="9"/>
      <color rgb="FFFFFFFF"/>
      <name val="Calibri"/>
      <family val="2"/>
    </font>
    <font>
      <sz val="11"/>
      <name val="Calibri"/>
      <family val="2"/>
    </font>
    <font>
      <i/>
      <sz val="9"/>
      <color rgb="FF88888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FCC"/>
        <bgColor rgb="FFFFFFFF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E0E0"/>
      </patternFill>
    </fill>
    <fill>
      <patternFill patternType="solid">
        <fgColor rgb="FFE8D5F5"/>
        <bgColor rgb="FFD9D9D9"/>
      </patternFill>
    </fill>
    <fill>
      <patternFill patternType="solid">
        <fgColor rgb="FF2E75B6"/>
        <bgColor rgb="FF4472C4"/>
      </patternFill>
    </fill>
    <fill>
      <patternFill patternType="solid">
        <fgColor rgb="FF548235"/>
        <bgColor rgb="FF666666"/>
      </patternFill>
    </fill>
    <fill>
      <patternFill patternType="solid">
        <fgColor rgb="FFED7D31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E0E0"/>
        <bgColor rgb="FFFCE4D6"/>
      </patternFill>
    </fill>
    <fill>
      <patternFill patternType="solid">
        <fgColor rgb="FFF2F2F2"/>
        <bgColor rgb="FFE2EFDA"/>
      </patternFill>
    </fill>
    <fill>
      <patternFill patternType="solid">
        <fgColor rgb="FFD6E4F0"/>
        <bgColor rgb="FFD6E4F0"/>
      </patternFill>
    </fill>
    <fill>
      <patternFill patternType="solid">
        <fgColor rgb="FFEBF3FB"/>
        <bgColor rgb="FFEBF3FB"/>
      </patternFill>
    </fill>
    <fill>
      <patternFill patternType="solid">
        <fgColor rgb="FF2E4057"/>
        <bgColor rgb="FF2E4057"/>
      </patternFill>
    </fill>
    <fill>
      <patternFill patternType="solid">
        <fgColor rgb="FFF5F5F5"/>
        <bgColor rgb="FFF5F5F5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medium">
        <color rgb="FF1F4E79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2" borderId="1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10" fillId="3" borderId="1" xfId="0" applyNumberFormat="1" applyFont="1" applyFill="1" applyBorder="1"/>
    <xf numFmtId="0" fontId="11" fillId="0" borderId="1" xfId="0" applyFont="1" applyBorder="1" applyAlignment="1">
      <alignment horizontal="left" vertical="center"/>
    </xf>
    <xf numFmtId="165" fontId="10" fillId="3" borderId="1" xfId="0" applyNumberFormat="1" applyFont="1" applyFill="1" applyBorder="1"/>
    <xf numFmtId="164" fontId="12" fillId="0" borderId="1" xfId="0" applyNumberFormat="1" applyFont="1" applyBorder="1"/>
    <xf numFmtId="166" fontId="13" fillId="0" borderId="1" xfId="0" applyNumberFormat="1" applyFont="1" applyBorder="1"/>
    <xf numFmtId="0" fontId="14" fillId="0" borderId="1" xfId="0" applyFont="1" applyBorder="1"/>
    <xf numFmtId="164" fontId="0" fillId="0" borderId="1" xfId="0" applyNumberFormat="1" applyBorder="1"/>
    <xf numFmtId="0" fontId="15" fillId="0" borderId="1" xfId="0" applyFont="1" applyBorder="1" applyAlignment="1">
      <alignment horizontal="left" vertical="center"/>
    </xf>
    <xf numFmtId="164" fontId="16" fillId="12" borderId="1" xfId="0" applyNumberFormat="1" applyFont="1" applyFill="1" applyBorder="1"/>
    <xf numFmtId="0" fontId="7" fillId="4" borderId="1" xfId="0" applyFont="1" applyFill="1" applyBorder="1"/>
    <xf numFmtId="0" fontId="4" fillId="0" borderId="1" xfId="0" applyFont="1" applyBorder="1"/>
    <xf numFmtId="165" fontId="0" fillId="0" borderId="1" xfId="0" applyNumberFormat="1" applyBorder="1"/>
    <xf numFmtId="0" fontId="6" fillId="8" borderId="1" xfId="0" applyFont="1" applyFill="1" applyBorder="1" applyAlignment="1">
      <alignment horizontal="center" vertical="center" wrapText="1"/>
    </xf>
    <xf numFmtId="1" fontId="4" fillId="13" borderId="1" xfId="0" applyNumberFormat="1" applyFont="1" applyFill="1" applyBorder="1" applyAlignment="1">
      <alignment horizontal="center" vertical="center"/>
    </xf>
    <xf numFmtId="167" fontId="4" fillId="13" borderId="1" xfId="0" applyNumberFormat="1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0" fillId="9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/>
    </xf>
    <xf numFmtId="164" fontId="23" fillId="12" borderId="2" xfId="0" applyNumberFormat="1" applyFont="1" applyFill="1" applyBorder="1"/>
    <xf numFmtId="166" fontId="24" fillId="5" borderId="2" xfId="0" applyNumberFormat="1" applyFont="1" applyFill="1" applyBorder="1"/>
    <xf numFmtId="1" fontId="1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15" fillId="1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13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5" fillId="0" borderId="0" xfId="0" applyFont="1"/>
    <xf numFmtId="0" fontId="29" fillId="16" borderId="0" xfId="0" applyFont="1" applyFill="1" applyAlignment="1">
      <alignment horizontal="center" vertical="center" wrapText="1"/>
    </xf>
    <xf numFmtId="0" fontId="30" fillId="0" borderId="0" xfId="0" applyFont="1"/>
    <xf numFmtId="167" fontId="30" fillId="0" borderId="0" xfId="0" applyNumberFormat="1" applyFont="1"/>
    <xf numFmtId="164" fontId="30" fillId="0" borderId="0" xfId="0" applyNumberFormat="1" applyFont="1"/>
    <xf numFmtId="1" fontId="30" fillId="0" borderId="0" xfId="0" applyNumberFormat="1" applyFont="1"/>
    <xf numFmtId="0" fontId="1" fillId="0" borderId="0" xfId="0" applyFont="1"/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0" fillId="0" borderId="3" xfId="0" applyBorder="1"/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6" fillId="2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2" borderId="0" xfId="0" applyFont="1" applyFill="1"/>
    <xf numFmtId="0" fontId="18" fillId="0" borderId="1" xfId="0" applyFont="1" applyBorder="1" applyAlignment="1">
      <alignment horizontal="left" vertical="center"/>
    </xf>
    <xf numFmtId="0" fontId="0" fillId="0" borderId="4" xfId="0" applyBorder="1"/>
    <xf numFmtId="0" fontId="8" fillId="0" borderId="0" xfId="0" applyFont="1"/>
    <xf numFmtId="0" fontId="11" fillId="0" borderId="1" xfId="0" applyFont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11" fillId="0" borderId="0" xfId="0" applyFont="1"/>
    <xf numFmtId="0" fontId="28" fillId="15" borderId="0" xfId="0" applyFont="1" applyFill="1" applyAlignment="1">
      <alignment vertical="center" wrapText="1"/>
    </xf>
    <xf numFmtId="0" fontId="27" fillId="15" borderId="0" xfId="0" applyFont="1" applyFill="1" applyAlignment="1">
      <alignment vertical="center" wrapText="1"/>
    </xf>
    <xf numFmtId="167" fontId="31" fillId="17" borderId="0" xfId="0" applyNumberFormat="1" applyFont="1" applyFill="1" applyAlignment="1">
      <alignment vertical="center" wrapText="1"/>
    </xf>
    <xf numFmtId="0" fontId="26" fillId="1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0B0B0"/>
      <rgbColor rgb="FF878787"/>
      <rgbColor rgb="FF9999FF"/>
      <rgbColor rgb="FF7030A0"/>
      <rgbColor rgb="FFFFFFCC"/>
      <rgbColor rgb="FFD6E4F0"/>
      <rgbColor rgb="FF660066"/>
      <rgbColor rgb="FFFF4444"/>
      <rgbColor rgb="FF2E75B6"/>
      <rgbColor rgb="FFE8D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0E0"/>
      <rgbColor rgb="FFD9D9D9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ED7D31"/>
      <rgbColor rgb="FF666666"/>
      <rgbColor rgb="FF999999"/>
      <rgbColor rgb="FF003366"/>
      <rgbColor rgb="FF339966"/>
      <rgbColor rgb="FF003300"/>
      <rgbColor rgb="FF444444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Training Loss vs Iteration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'Iteration Log'!$B$5</c:f>
              <c:strCache>
                <c:ptCount val="1"/>
                <c:pt idx="0">
                  <c:v>Average Loss</c:v>
                </c:pt>
              </c:strCache>
            </c:strRef>
          </c:tx>
          <c:spPr>
            <a:ln w="28080">
              <a:solidFill>
                <a:srgbClr val="C0000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'Iteration Log'!$A$6:$A$106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'Iteration Log'!$B$6:$B$106</c:f>
              <c:numCache>
                <c:formatCode>0.000000</c:formatCode>
                <c:ptCount val="101"/>
                <c:pt idx="0">
                  <c:v>0.69314699999999996</c:v>
                </c:pt>
                <c:pt idx="1">
                  <c:v>0.67371400000000004</c:v>
                </c:pt>
                <c:pt idx="2">
                  <c:v>0.65552100000000002</c:v>
                </c:pt>
                <c:pt idx="3">
                  <c:v>0.63848400000000005</c:v>
                </c:pt>
                <c:pt idx="4">
                  <c:v>0.62251900000000004</c:v>
                </c:pt>
                <c:pt idx="5">
                  <c:v>0.60755099999999995</c:v>
                </c:pt>
                <c:pt idx="6">
                  <c:v>0.59350499999999995</c:v>
                </c:pt>
                <c:pt idx="7">
                  <c:v>0.58031200000000005</c:v>
                </c:pt>
                <c:pt idx="8">
                  <c:v>0.56791100000000005</c:v>
                </c:pt>
                <c:pt idx="9">
                  <c:v>0.55623999999999996</c:v>
                </c:pt>
                <c:pt idx="10">
                  <c:v>0.54524499999999998</c:v>
                </c:pt>
                <c:pt idx="11">
                  <c:v>0.53487600000000002</c:v>
                </c:pt>
                <c:pt idx="12">
                  <c:v>0.52508600000000005</c:v>
                </c:pt>
                <c:pt idx="13">
                  <c:v>0.51583199999999996</c:v>
                </c:pt>
                <c:pt idx="14">
                  <c:v>0.50707500000000005</c:v>
                </c:pt>
                <c:pt idx="15">
                  <c:v>0.49878</c:v>
                </c:pt>
                <c:pt idx="16">
                  <c:v>0.49091200000000002</c:v>
                </c:pt>
                <c:pt idx="17">
                  <c:v>0.48344300000000001</c:v>
                </c:pt>
                <c:pt idx="18">
                  <c:v>0.47634300000000002</c:v>
                </c:pt>
                <c:pt idx="19">
                  <c:v>0.46958800000000001</c:v>
                </c:pt>
                <c:pt idx="20">
                  <c:v>0.46315400000000001</c:v>
                </c:pt>
                <c:pt idx="21">
                  <c:v>0.45701999999999998</c:v>
                </c:pt>
                <c:pt idx="22">
                  <c:v>0.45116600000000001</c:v>
                </c:pt>
                <c:pt idx="23">
                  <c:v>0.44557400000000003</c:v>
                </c:pt>
                <c:pt idx="24">
                  <c:v>0.44022699999999998</c:v>
                </c:pt>
                <c:pt idx="25">
                  <c:v>0.43511</c:v>
                </c:pt>
                <c:pt idx="26">
                  <c:v>0.43020799999999998</c:v>
                </c:pt>
                <c:pt idx="27">
                  <c:v>0.42550900000000003</c:v>
                </c:pt>
                <c:pt idx="28">
                  <c:v>0.42099999999999999</c:v>
                </c:pt>
                <c:pt idx="29">
                  <c:v>0.41666999999999998</c:v>
                </c:pt>
                <c:pt idx="30">
                  <c:v>0.41250799999999999</c:v>
                </c:pt>
                <c:pt idx="31">
                  <c:v>0.40850599999999998</c:v>
                </c:pt>
                <c:pt idx="32">
                  <c:v>0.40465400000000001</c:v>
                </c:pt>
                <c:pt idx="33">
                  <c:v>0.40094400000000002</c:v>
                </c:pt>
                <c:pt idx="34">
                  <c:v>0.39736900000000003</c:v>
                </c:pt>
                <c:pt idx="35">
                  <c:v>0.39391999999999999</c:v>
                </c:pt>
                <c:pt idx="36">
                  <c:v>0.39059100000000002</c:v>
                </c:pt>
                <c:pt idx="37">
                  <c:v>0.38737700000000003</c:v>
                </c:pt>
                <c:pt idx="38">
                  <c:v>0.38427</c:v>
                </c:pt>
                <c:pt idx="39">
                  <c:v>0.38126700000000002</c:v>
                </c:pt>
                <c:pt idx="40">
                  <c:v>0.378361</c:v>
                </c:pt>
                <c:pt idx="41">
                  <c:v>0.37554799999999999</c:v>
                </c:pt>
                <c:pt idx="42">
                  <c:v>0.37282399999999999</c:v>
                </c:pt>
                <c:pt idx="43">
                  <c:v>0.37018400000000001</c:v>
                </c:pt>
                <c:pt idx="44">
                  <c:v>0.36762499999999998</c:v>
                </c:pt>
                <c:pt idx="45">
                  <c:v>0.36514200000000002</c:v>
                </c:pt>
                <c:pt idx="46">
                  <c:v>0.362732</c:v>
                </c:pt>
                <c:pt idx="47">
                  <c:v>0.36039199999999999</c:v>
                </c:pt>
                <c:pt idx="48">
                  <c:v>0.35811900000000002</c:v>
                </c:pt>
                <c:pt idx="49">
                  <c:v>0.35591</c:v>
                </c:pt>
                <c:pt idx="50">
                  <c:v>0.35376200000000002</c:v>
                </c:pt>
                <c:pt idx="51">
                  <c:v>0.35167300000000001</c:v>
                </c:pt>
                <c:pt idx="52">
                  <c:v>0.34964000000000001</c:v>
                </c:pt>
                <c:pt idx="53">
                  <c:v>0.347661</c:v>
                </c:pt>
                <c:pt idx="54">
                  <c:v>0.34573300000000001</c:v>
                </c:pt>
                <c:pt idx="55">
                  <c:v>0.34385599999999999</c:v>
                </c:pt>
                <c:pt idx="56">
                  <c:v>0.34202500000000002</c:v>
                </c:pt>
                <c:pt idx="57">
                  <c:v>0.34024100000000002</c:v>
                </c:pt>
                <c:pt idx="58">
                  <c:v>0.338501</c:v>
                </c:pt>
                <c:pt idx="59">
                  <c:v>0.33680300000000002</c:v>
                </c:pt>
                <c:pt idx="60">
                  <c:v>0.33514500000000003</c:v>
                </c:pt>
                <c:pt idx="61">
                  <c:v>0.33352799999999999</c:v>
                </c:pt>
                <c:pt idx="62">
                  <c:v>0.33194699999999999</c:v>
                </c:pt>
                <c:pt idx="63">
                  <c:v>0.33040399999999998</c:v>
                </c:pt>
                <c:pt idx="64">
                  <c:v>0.32889499999999999</c:v>
                </c:pt>
                <c:pt idx="65">
                  <c:v>0.32742100000000002</c:v>
                </c:pt>
                <c:pt idx="66">
                  <c:v>0.32597900000000002</c:v>
                </c:pt>
                <c:pt idx="67">
                  <c:v>0.32456800000000002</c:v>
                </c:pt>
                <c:pt idx="68">
                  <c:v>0.323189</c:v>
                </c:pt>
                <c:pt idx="69">
                  <c:v>0.32183800000000001</c:v>
                </c:pt>
                <c:pt idx="70">
                  <c:v>0.320517</c:v>
                </c:pt>
                <c:pt idx="71">
                  <c:v>0.31922299999999998</c:v>
                </c:pt>
                <c:pt idx="72">
                  <c:v>0.31795499999999999</c:v>
                </c:pt>
                <c:pt idx="73">
                  <c:v>0.31671300000000002</c:v>
                </c:pt>
                <c:pt idx="74">
                  <c:v>0.31549700000000003</c:v>
                </c:pt>
                <c:pt idx="75">
                  <c:v>0.31430399999999997</c:v>
                </c:pt>
                <c:pt idx="76">
                  <c:v>0.313135</c:v>
                </c:pt>
                <c:pt idx="77">
                  <c:v>0.31198900000000002</c:v>
                </c:pt>
                <c:pt idx="78">
                  <c:v>0.310865</c:v>
                </c:pt>
                <c:pt idx="79">
                  <c:v>0.30976199999999998</c:v>
                </c:pt>
                <c:pt idx="80">
                  <c:v>0.30868000000000001</c:v>
                </c:pt>
                <c:pt idx="81">
                  <c:v>0.307618</c:v>
                </c:pt>
                <c:pt idx="82">
                  <c:v>0.30657600000000002</c:v>
                </c:pt>
                <c:pt idx="83">
                  <c:v>0.30555199999999999</c:v>
                </c:pt>
                <c:pt idx="84">
                  <c:v>0.30454700000000001</c:v>
                </c:pt>
                <c:pt idx="85">
                  <c:v>0.30356</c:v>
                </c:pt>
                <c:pt idx="86">
                  <c:v>0.302591</c:v>
                </c:pt>
                <c:pt idx="87">
                  <c:v>0.30163800000000002</c:v>
                </c:pt>
                <c:pt idx="88">
                  <c:v>0.30070200000000002</c:v>
                </c:pt>
                <c:pt idx="89">
                  <c:v>0.29978100000000002</c:v>
                </c:pt>
                <c:pt idx="90">
                  <c:v>0.298877</c:v>
                </c:pt>
                <c:pt idx="91">
                  <c:v>0.297987</c:v>
                </c:pt>
                <c:pt idx="92">
                  <c:v>0.29711199999999999</c:v>
                </c:pt>
                <c:pt idx="93">
                  <c:v>0.29625200000000002</c:v>
                </c:pt>
                <c:pt idx="94">
                  <c:v>0.295406</c:v>
                </c:pt>
                <c:pt idx="95">
                  <c:v>0.29457299999999997</c:v>
                </c:pt>
                <c:pt idx="96">
                  <c:v>0.29375400000000002</c:v>
                </c:pt>
                <c:pt idx="97">
                  <c:v>0.29294700000000001</c:v>
                </c:pt>
                <c:pt idx="98">
                  <c:v>0.292153</c:v>
                </c:pt>
                <c:pt idx="99">
                  <c:v>0.29137200000000002</c:v>
                </c:pt>
                <c:pt idx="100">
                  <c:v>0.29060200000000003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6E-0048-A077-3A1A5E0A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0034128"/>
        <c:axId val="79356727"/>
      </c:lineChart>
      <c:catAx>
        <c:axId val="400341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Iteration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79356727"/>
        <c:crosses val="autoZero"/>
        <c:auto val="1"/>
        <c:lblAlgn val="ctr"/>
        <c:lblOffset val="100"/>
        <c:noMultiLvlLbl val="0"/>
      </c:catAx>
      <c:valAx>
        <c:axId val="79356727"/>
        <c:scaling>
          <c:orientation val="minMax"/>
          <c:max val="0.75"/>
          <c:min val="0.2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Average Cross-Entropy Loss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400341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Classification Accuracy vs Iteration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'Iteration Log'!$C$5</c:f>
              <c:strCache>
                <c:ptCount val="1"/>
                <c:pt idx="0">
                  <c:v>Accuracy</c:v>
                </c:pt>
              </c:strCache>
            </c:strRef>
          </c:tx>
          <c:spPr>
            <a:ln w="28080">
              <a:solidFill>
                <a:srgbClr val="548235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'Iteration Log'!$A$6:$A$106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'Iteration Log'!$C$6:$C$106</c:f>
              <c:numCache>
                <c:formatCode>0.0%</c:formatCode>
                <c:ptCount val="101"/>
                <c:pt idx="0">
                  <c:v>0.38669999999999999</c:v>
                </c:pt>
                <c:pt idx="1">
                  <c:v>0.88670000000000004</c:v>
                </c:pt>
                <c:pt idx="2">
                  <c:v>0.88670000000000004</c:v>
                </c:pt>
                <c:pt idx="3">
                  <c:v>0.88670000000000004</c:v>
                </c:pt>
                <c:pt idx="4">
                  <c:v>0.88670000000000004</c:v>
                </c:pt>
                <c:pt idx="5">
                  <c:v>0.88670000000000004</c:v>
                </c:pt>
                <c:pt idx="6">
                  <c:v>0.88670000000000004</c:v>
                </c:pt>
                <c:pt idx="7">
                  <c:v>0.88670000000000004</c:v>
                </c:pt>
                <c:pt idx="8">
                  <c:v>0.88670000000000004</c:v>
                </c:pt>
                <c:pt idx="9">
                  <c:v>0.88670000000000004</c:v>
                </c:pt>
                <c:pt idx="10">
                  <c:v>0.88670000000000004</c:v>
                </c:pt>
                <c:pt idx="11">
                  <c:v>0.88670000000000004</c:v>
                </c:pt>
                <c:pt idx="12">
                  <c:v>0.88670000000000004</c:v>
                </c:pt>
                <c:pt idx="13">
                  <c:v>0.88670000000000004</c:v>
                </c:pt>
                <c:pt idx="14">
                  <c:v>0.88670000000000004</c:v>
                </c:pt>
                <c:pt idx="15">
                  <c:v>0.88670000000000004</c:v>
                </c:pt>
                <c:pt idx="16">
                  <c:v>0.88670000000000004</c:v>
                </c:pt>
                <c:pt idx="17">
                  <c:v>0.88670000000000004</c:v>
                </c:pt>
                <c:pt idx="18">
                  <c:v>0.88670000000000004</c:v>
                </c:pt>
                <c:pt idx="19">
                  <c:v>0.88670000000000004</c:v>
                </c:pt>
                <c:pt idx="20">
                  <c:v>0.88670000000000004</c:v>
                </c:pt>
                <c:pt idx="21">
                  <c:v>0.88670000000000004</c:v>
                </c:pt>
                <c:pt idx="22">
                  <c:v>0.88670000000000004</c:v>
                </c:pt>
                <c:pt idx="23">
                  <c:v>0.88670000000000004</c:v>
                </c:pt>
                <c:pt idx="24">
                  <c:v>0.88670000000000004</c:v>
                </c:pt>
                <c:pt idx="25">
                  <c:v>0.88670000000000004</c:v>
                </c:pt>
                <c:pt idx="26">
                  <c:v>0.88670000000000004</c:v>
                </c:pt>
                <c:pt idx="27">
                  <c:v>0.88670000000000004</c:v>
                </c:pt>
                <c:pt idx="28">
                  <c:v>0.88670000000000004</c:v>
                </c:pt>
                <c:pt idx="29">
                  <c:v>0.88670000000000004</c:v>
                </c:pt>
                <c:pt idx="30">
                  <c:v>0.89329999999999998</c:v>
                </c:pt>
                <c:pt idx="31">
                  <c:v>0.89329999999999998</c:v>
                </c:pt>
                <c:pt idx="32">
                  <c:v>0.89329999999999998</c:v>
                </c:pt>
                <c:pt idx="33">
                  <c:v>0.89329999999999998</c:v>
                </c:pt>
                <c:pt idx="34">
                  <c:v>0.89329999999999998</c:v>
                </c:pt>
                <c:pt idx="35">
                  <c:v>0.89329999999999998</c:v>
                </c:pt>
                <c:pt idx="36">
                  <c:v>0.89329999999999998</c:v>
                </c:pt>
                <c:pt idx="37">
                  <c:v>0.89329999999999998</c:v>
                </c:pt>
                <c:pt idx="38">
                  <c:v>0.88670000000000004</c:v>
                </c:pt>
                <c:pt idx="39">
                  <c:v>0.88670000000000004</c:v>
                </c:pt>
                <c:pt idx="40">
                  <c:v>0.88670000000000004</c:v>
                </c:pt>
                <c:pt idx="41">
                  <c:v>0.88670000000000004</c:v>
                </c:pt>
                <c:pt idx="42">
                  <c:v>0.88670000000000004</c:v>
                </c:pt>
                <c:pt idx="43">
                  <c:v>0.88670000000000004</c:v>
                </c:pt>
                <c:pt idx="44">
                  <c:v>0.88670000000000004</c:v>
                </c:pt>
                <c:pt idx="45">
                  <c:v>0.88670000000000004</c:v>
                </c:pt>
                <c:pt idx="46">
                  <c:v>0.88670000000000004</c:v>
                </c:pt>
                <c:pt idx="47">
                  <c:v>0.88670000000000004</c:v>
                </c:pt>
                <c:pt idx="48">
                  <c:v>0.88670000000000004</c:v>
                </c:pt>
                <c:pt idx="49">
                  <c:v>0.88670000000000004</c:v>
                </c:pt>
                <c:pt idx="50">
                  <c:v>0.88670000000000004</c:v>
                </c:pt>
                <c:pt idx="51">
                  <c:v>0.88670000000000004</c:v>
                </c:pt>
                <c:pt idx="52">
                  <c:v>0.88670000000000004</c:v>
                </c:pt>
                <c:pt idx="53">
                  <c:v>0.88670000000000004</c:v>
                </c:pt>
                <c:pt idx="54">
                  <c:v>0.88670000000000004</c:v>
                </c:pt>
                <c:pt idx="55">
                  <c:v>0.88670000000000004</c:v>
                </c:pt>
                <c:pt idx="56">
                  <c:v>0.88670000000000004</c:v>
                </c:pt>
                <c:pt idx="57">
                  <c:v>0.88670000000000004</c:v>
                </c:pt>
                <c:pt idx="58">
                  <c:v>0.89329999999999998</c:v>
                </c:pt>
                <c:pt idx="59">
                  <c:v>0.89329999999999998</c:v>
                </c:pt>
                <c:pt idx="60">
                  <c:v>0.89329999999999998</c:v>
                </c:pt>
                <c:pt idx="61">
                  <c:v>0.89329999999999998</c:v>
                </c:pt>
                <c:pt idx="62">
                  <c:v>0.89329999999999998</c:v>
                </c:pt>
                <c:pt idx="63">
                  <c:v>0.89329999999999998</c:v>
                </c:pt>
                <c:pt idx="64">
                  <c:v>0.89329999999999998</c:v>
                </c:pt>
                <c:pt idx="65">
                  <c:v>0.89329999999999998</c:v>
                </c:pt>
                <c:pt idx="66">
                  <c:v>0.89329999999999998</c:v>
                </c:pt>
                <c:pt idx="67">
                  <c:v>0.89329999999999998</c:v>
                </c:pt>
                <c:pt idx="68">
                  <c:v>0.89329999999999998</c:v>
                </c:pt>
                <c:pt idx="69">
                  <c:v>0.89329999999999998</c:v>
                </c:pt>
                <c:pt idx="70">
                  <c:v>0.89329999999999998</c:v>
                </c:pt>
                <c:pt idx="71">
                  <c:v>0.89329999999999998</c:v>
                </c:pt>
                <c:pt idx="72">
                  <c:v>0.89329999999999998</c:v>
                </c:pt>
                <c:pt idx="73">
                  <c:v>0.89329999999999998</c:v>
                </c:pt>
                <c:pt idx="74">
                  <c:v>0.89329999999999998</c:v>
                </c:pt>
                <c:pt idx="75">
                  <c:v>0.9</c:v>
                </c:pt>
                <c:pt idx="76">
                  <c:v>0.9</c:v>
                </c:pt>
                <c:pt idx="77">
                  <c:v>0.9</c:v>
                </c:pt>
                <c:pt idx="78">
                  <c:v>0.9</c:v>
                </c:pt>
                <c:pt idx="79">
                  <c:v>0.9</c:v>
                </c:pt>
                <c:pt idx="80">
                  <c:v>0.9</c:v>
                </c:pt>
                <c:pt idx="81">
                  <c:v>0.9</c:v>
                </c:pt>
                <c:pt idx="82">
                  <c:v>0.9</c:v>
                </c:pt>
                <c:pt idx="83">
                  <c:v>0.9</c:v>
                </c:pt>
                <c:pt idx="84">
                  <c:v>0.9</c:v>
                </c:pt>
                <c:pt idx="85">
                  <c:v>0.9</c:v>
                </c:pt>
                <c:pt idx="86">
                  <c:v>0.9</c:v>
                </c:pt>
                <c:pt idx="87">
                  <c:v>0.9</c:v>
                </c:pt>
                <c:pt idx="88">
                  <c:v>0.9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  <c:pt idx="97">
                  <c:v>0.9</c:v>
                </c:pt>
                <c:pt idx="98">
                  <c:v>0.9</c:v>
                </c:pt>
                <c:pt idx="99">
                  <c:v>0.9</c:v>
                </c:pt>
                <c:pt idx="100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BA-894A-A524-6B64E3C7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6699837"/>
        <c:axId val="98417060"/>
      </c:lineChart>
      <c:catAx>
        <c:axId val="566998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Iteration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98417060"/>
        <c:crosses val="autoZero"/>
        <c:auto val="1"/>
        <c:lblAlgn val="ctr"/>
        <c:lblOffset val="100"/>
        <c:noMultiLvlLbl val="0"/>
      </c:catAx>
      <c:valAx>
        <c:axId val="98417060"/>
        <c:scaling>
          <c:orientation val="minMax"/>
          <c:max val="1"/>
          <c:min val="0.3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Accuracy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56699837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Weight Evolution During Training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'Iteration Log'!$D$5</c:f>
              <c:strCache>
                <c:ptCount val="1"/>
                <c:pt idx="0">
                  <c:v>w1 (Radius)</c:v>
                </c:pt>
              </c:strCache>
            </c:strRef>
          </c:tx>
          <c:spPr>
            <a:ln w="24840">
              <a:solidFill>
                <a:srgbClr val="C0000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'Iteration Log'!$A$6:$A$106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'Iteration Log'!$D$6:$D$106</c:f>
              <c:numCache>
                <c:formatCode>0.000000</c:formatCode>
                <c:ptCount val="101"/>
                <c:pt idx="0">
                  <c:v>0</c:v>
                </c:pt>
                <c:pt idx="1">
                  <c:v>3.7583999999999999E-2</c:v>
                </c:pt>
                <c:pt idx="2">
                  <c:v>7.4033000000000002E-2</c:v>
                </c:pt>
                <c:pt idx="3">
                  <c:v>0.109389</c:v>
                </c:pt>
                <c:pt idx="4">
                  <c:v>0.14369199999999999</c:v>
                </c:pt>
                <c:pt idx="5">
                  <c:v>0.176984</c:v>
                </c:pt>
                <c:pt idx="6">
                  <c:v>0.20930799999999999</c:v>
                </c:pt>
                <c:pt idx="7">
                  <c:v>0.240704</c:v>
                </c:pt>
                <c:pt idx="8">
                  <c:v>0.27121400000000001</c:v>
                </c:pt>
                <c:pt idx="9">
                  <c:v>0.30087799999999998</c:v>
                </c:pt>
                <c:pt idx="10">
                  <c:v>0.329733</c:v>
                </c:pt>
                <c:pt idx="11">
                  <c:v>0.357817</c:v>
                </c:pt>
                <c:pt idx="12">
                  <c:v>0.38516600000000001</c:v>
                </c:pt>
                <c:pt idx="13">
                  <c:v>0.41181200000000001</c:v>
                </c:pt>
                <c:pt idx="14">
                  <c:v>0.43778899999999998</c:v>
                </c:pt>
                <c:pt idx="15">
                  <c:v>0.46312599999999998</c:v>
                </c:pt>
                <c:pt idx="16">
                  <c:v>0.48785400000000001</c:v>
                </c:pt>
                <c:pt idx="17">
                  <c:v>0.51199799999999995</c:v>
                </c:pt>
                <c:pt idx="18">
                  <c:v>0.53558499999999998</c:v>
                </c:pt>
                <c:pt idx="19">
                  <c:v>0.55864000000000003</c:v>
                </c:pt>
                <c:pt idx="20">
                  <c:v>0.58118599999999998</c:v>
                </c:pt>
                <c:pt idx="21">
                  <c:v>0.60324500000000003</c:v>
                </c:pt>
                <c:pt idx="22">
                  <c:v>0.62483699999999998</c:v>
                </c:pt>
                <c:pt idx="23">
                  <c:v>0.64598100000000003</c:v>
                </c:pt>
                <c:pt idx="24">
                  <c:v>0.66669699999999998</c:v>
                </c:pt>
                <c:pt idx="25">
                  <c:v>0.687002</c:v>
                </c:pt>
                <c:pt idx="26">
                  <c:v>0.70691199999999998</c:v>
                </c:pt>
                <c:pt idx="27">
                  <c:v>0.72644299999999995</c:v>
                </c:pt>
                <c:pt idx="28">
                  <c:v>0.74560899999999997</c:v>
                </c:pt>
                <c:pt idx="29">
                  <c:v>0.76442399999999999</c:v>
                </c:pt>
                <c:pt idx="30">
                  <c:v>0.78290199999999999</c:v>
                </c:pt>
                <c:pt idx="31">
                  <c:v>0.80105499999999996</c:v>
                </c:pt>
                <c:pt idx="32">
                  <c:v>0.81889500000000004</c:v>
                </c:pt>
                <c:pt idx="33">
                  <c:v>0.83643299999999998</c:v>
                </c:pt>
                <c:pt idx="34">
                  <c:v>0.85367999999999999</c:v>
                </c:pt>
                <c:pt idx="35">
                  <c:v>0.87064600000000003</c:v>
                </c:pt>
                <c:pt idx="36">
                  <c:v>0.88734000000000002</c:v>
                </c:pt>
                <c:pt idx="37">
                  <c:v>0.90377099999999999</c:v>
                </c:pt>
                <c:pt idx="38">
                  <c:v>0.91994900000000002</c:v>
                </c:pt>
                <c:pt idx="39">
                  <c:v>0.93588199999999999</c:v>
                </c:pt>
                <c:pt idx="40">
                  <c:v>0.95157700000000001</c:v>
                </c:pt>
                <c:pt idx="41">
                  <c:v>0.96704199999999996</c:v>
                </c:pt>
                <c:pt idx="42">
                  <c:v>0.98228400000000005</c:v>
                </c:pt>
                <c:pt idx="43">
                  <c:v>0.99731000000000003</c:v>
                </c:pt>
                <c:pt idx="44">
                  <c:v>1.012127</c:v>
                </c:pt>
                <c:pt idx="45">
                  <c:v>1.0267409999999999</c:v>
                </c:pt>
                <c:pt idx="46">
                  <c:v>1.0411570000000001</c:v>
                </c:pt>
                <c:pt idx="47">
                  <c:v>1.055382</c:v>
                </c:pt>
                <c:pt idx="48">
                  <c:v>1.06942</c:v>
                </c:pt>
                <c:pt idx="49">
                  <c:v>1.083278</c:v>
                </c:pt>
                <c:pt idx="50">
                  <c:v>1.0969599999999999</c:v>
                </c:pt>
                <c:pt idx="51">
                  <c:v>1.110471</c:v>
                </c:pt>
                <c:pt idx="52">
                  <c:v>1.123815</c:v>
                </c:pt>
                <c:pt idx="53">
                  <c:v>1.136997</c:v>
                </c:pt>
                <c:pt idx="54">
                  <c:v>1.1500220000000001</c:v>
                </c:pt>
                <c:pt idx="55">
                  <c:v>1.162893</c:v>
                </c:pt>
                <c:pt idx="56">
                  <c:v>1.1756139999999999</c:v>
                </c:pt>
                <c:pt idx="57">
                  <c:v>1.1881889999999999</c:v>
                </c:pt>
                <c:pt idx="58">
                  <c:v>1.2006220000000001</c:v>
                </c:pt>
                <c:pt idx="59">
                  <c:v>1.2129160000000001</c:v>
                </c:pt>
                <c:pt idx="60">
                  <c:v>1.225074</c:v>
                </c:pt>
                <c:pt idx="61">
                  <c:v>1.2371000000000001</c:v>
                </c:pt>
                <c:pt idx="62">
                  <c:v>1.2489969999999999</c:v>
                </c:pt>
                <c:pt idx="63">
                  <c:v>1.2607680000000001</c:v>
                </c:pt>
                <c:pt idx="64">
                  <c:v>1.2724150000000001</c:v>
                </c:pt>
                <c:pt idx="65">
                  <c:v>1.2839430000000001</c:v>
                </c:pt>
                <c:pt idx="66">
                  <c:v>1.2953520000000001</c:v>
                </c:pt>
                <c:pt idx="67">
                  <c:v>1.306646</c:v>
                </c:pt>
                <c:pt idx="68">
                  <c:v>1.317828</c:v>
                </c:pt>
                <c:pt idx="69">
                  <c:v>1.3288990000000001</c:v>
                </c:pt>
                <c:pt idx="70">
                  <c:v>1.339863</c:v>
                </c:pt>
                <c:pt idx="71">
                  <c:v>1.3507210000000001</c:v>
                </c:pt>
                <c:pt idx="72">
                  <c:v>1.3614759999999999</c:v>
                </c:pt>
                <c:pt idx="73">
                  <c:v>1.3721289999999999</c:v>
                </c:pt>
                <c:pt idx="74">
                  <c:v>1.382684</c:v>
                </c:pt>
                <c:pt idx="75">
                  <c:v>1.393141</c:v>
                </c:pt>
                <c:pt idx="76">
                  <c:v>1.4035029999999999</c:v>
                </c:pt>
                <c:pt idx="77">
                  <c:v>1.413772</c:v>
                </c:pt>
                <c:pt idx="78">
                  <c:v>1.42395</c:v>
                </c:pt>
                <c:pt idx="79">
                  <c:v>1.434037</c:v>
                </c:pt>
                <c:pt idx="80">
                  <c:v>1.444037</c:v>
                </c:pt>
                <c:pt idx="81">
                  <c:v>1.453951</c:v>
                </c:pt>
                <c:pt idx="82">
                  <c:v>1.4637800000000001</c:v>
                </c:pt>
                <c:pt idx="83">
                  <c:v>1.473525</c:v>
                </c:pt>
                <c:pt idx="84">
                  <c:v>1.4831890000000001</c:v>
                </c:pt>
                <c:pt idx="85">
                  <c:v>1.4927729999999999</c:v>
                </c:pt>
                <c:pt idx="86">
                  <c:v>1.502278</c:v>
                </c:pt>
                <c:pt idx="87">
                  <c:v>1.511706</c:v>
                </c:pt>
                <c:pt idx="88">
                  <c:v>1.5210589999999999</c:v>
                </c:pt>
                <c:pt idx="89">
                  <c:v>1.5303359999999999</c:v>
                </c:pt>
                <c:pt idx="90">
                  <c:v>1.5395399999999999</c:v>
                </c:pt>
                <c:pt idx="91">
                  <c:v>1.548672</c:v>
                </c:pt>
                <c:pt idx="92">
                  <c:v>1.557734</c:v>
                </c:pt>
                <c:pt idx="93">
                  <c:v>1.5667249999999999</c:v>
                </c:pt>
                <c:pt idx="94">
                  <c:v>1.5756490000000001</c:v>
                </c:pt>
                <c:pt idx="95">
                  <c:v>1.5845050000000001</c:v>
                </c:pt>
                <c:pt idx="96">
                  <c:v>1.593294</c:v>
                </c:pt>
                <c:pt idx="97">
                  <c:v>1.6020190000000001</c:v>
                </c:pt>
                <c:pt idx="98">
                  <c:v>1.610679</c:v>
                </c:pt>
                <c:pt idx="99">
                  <c:v>1.6192759999999999</c:v>
                </c:pt>
                <c:pt idx="100">
                  <c:v>1.6278109999999999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42-4641-A732-78A29CE1A17E}"/>
            </c:ext>
          </c:extLst>
        </c:ser>
        <c:ser>
          <c:idx val="1"/>
          <c:order val="1"/>
          <c:tx>
            <c:strRef>
              <c:f>'Iteration Log'!$E$5</c:f>
              <c:strCache>
                <c:ptCount val="1"/>
                <c:pt idx="0">
                  <c:v>w2 (Texture)</c:v>
                </c:pt>
              </c:strCache>
            </c:strRef>
          </c:tx>
          <c:spPr>
            <a:ln w="24840">
              <a:solidFill>
                <a:srgbClr val="2E75B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'Iteration Log'!$A$6:$A$106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'Iteration Log'!$E$6:$E$106</c:f>
              <c:numCache>
                <c:formatCode>0.000000</c:formatCode>
                <c:ptCount val="101"/>
                <c:pt idx="0">
                  <c:v>0</c:v>
                </c:pt>
                <c:pt idx="1">
                  <c:v>2.0843E-2</c:v>
                </c:pt>
                <c:pt idx="2">
                  <c:v>4.0805000000000001E-2</c:v>
                </c:pt>
                <c:pt idx="3">
                  <c:v>5.9922999999999997E-2</c:v>
                </c:pt>
                <c:pt idx="4">
                  <c:v>7.8231999999999996E-2</c:v>
                </c:pt>
                <c:pt idx="5">
                  <c:v>9.5768000000000006E-2</c:v>
                </c:pt>
                <c:pt idx="6">
                  <c:v>0.112568</c:v>
                </c:pt>
                <c:pt idx="7">
                  <c:v>0.128666</c:v>
                </c:pt>
                <c:pt idx="8">
                  <c:v>0.144096</c:v>
                </c:pt>
                <c:pt idx="9">
                  <c:v>0.15889200000000001</c:v>
                </c:pt>
                <c:pt idx="10">
                  <c:v>0.17308699999999999</c:v>
                </c:pt>
                <c:pt idx="11">
                  <c:v>0.18670999999999999</c:v>
                </c:pt>
                <c:pt idx="12">
                  <c:v>0.199791</c:v>
                </c:pt>
                <c:pt idx="13">
                  <c:v>0.21235699999999999</c:v>
                </c:pt>
                <c:pt idx="14">
                  <c:v>0.224436</c:v>
                </c:pt>
                <c:pt idx="15">
                  <c:v>0.23605200000000001</c:v>
                </c:pt>
                <c:pt idx="16">
                  <c:v>0.247228</c:v>
                </c:pt>
                <c:pt idx="17">
                  <c:v>0.257988</c:v>
                </c:pt>
                <c:pt idx="18">
                  <c:v>0.26835199999999998</c:v>
                </c:pt>
                <c:pt idx="19">
                  <c:v>0.278339</c:v>
                </c:pt>
                <c:pt idx="20">
                  <c:v>0.28797</c:v>
                </c:pt>
                <c:pt idx="21">
                  <c:v>0.29726000000000002</c:v>
                </c:pt>
                <c:pt idx="22">
                  <c:v>0.30622700000000003</c:v>
                </c:pt>
                <c:pt idx="23">
                  <c:v>0.31488699999999997</c:v>
                </c:pt>
                <c:pt idx="24">
                  <c:v>0.32325300000000001</c:v>
                </c:pt>
                <c:pt idx="25">
                  <c:v>0.33134000000000002</c:v>
                </c:pt>
                <c:pt idx="26">
                  <c:v>0.33916099999999999</c:v>
                </c:pt>
                <c:pt idx="27">
                  <c:v>0.34672799999999998</c:v>
                </c:pt>
                <c:pt idx="28">
                  <c:v>0.35405300000000001</c:v>
                </c:pt>
                <c:pt idx="29">
                  <c:v>0.361147</c:v>
                </c:pt>
                <c:pt idx="30">
                  <c:v>0.36801899999999999</c:v>
                </c:pt>
                <c:pt idx="31">
                  <c:v>0.37468000000000001</c:v>
                </c:pt>
                <c:pt idx="32">
                  <c:v>0.38113799999999998</c:v>
                </c:pt>
                <c:pt idx="33">
                  <c:v>0.387403</c:v>
                </c:pt>
                <c:pt idx="34">
                  <c:v>0.39348300000000003</c:v>
                </c:pt>
                <c:pt idx="35">
                  <c:v>0.39938499999999999</c:v>
                </c:pt>
                <c:pt idx="36">
                  <c:v>0.405117</c:v>
                </c:pt>
                <c:pt idx="37">
                  <c:v>0.410686</c:v>
                </c:pt>
                <c:pt idx="38">
                  <c:v>0.41609699999999999</c:v>
                </c:pt>
                <c:pt idx="39">
                  <c:v>0.42135899999999998</c:v>
                </c:pt>
                <c:pt idx="40">
                  <c:v>0.42647600000000002</c:v>
                </c:pt>
                <c:pt idx="41">
                  <c:v>0.43145299999999998</c:v>
                </c:pt>
                <c:pt idx="42">
                  <c:v>0.43629800000000002</c:v>
                </c:pt>
                <c:pt idx="43">
                  <c:v>0.44101400000000002</c:v>
                </c:pt>
                <c:pt idx="44">
                  <c:v>0.445606</c:v>
                </c:pt>
                <c:pt idx="45">
                  <c:v>0.45007999999999998</c:v>
                </c:pt>
                <c:pt idx="46">
                  <c:v>0.45443800000000001</c:v>
                </c:pt>
                <c:pt idx="47">
                  <c:v>0.45868700000000001</c:v>
                </c:pt>
                <c:pt idx="48">
                  <c:v>0.46282800000000002</c:v>
                </c:pt>
                <c:pt idx="49">
                  <c:v>0.46686699999999998</c:v>
                </c:pt>
                <c:pt idx="50">
                  <c:v>0.47080699999999998</c:v>
                </c:pt>
                <c:pt idx="51">
                  <c:v>0.47465200000000002</c:v>
                </c:pt>
                <c:pt idx="52">
                  <c:v>0.478404</c:v>
                </c:pt>
                <c:pt idx="53">
                  <c:v>0.48206700000000002</c:v>
                </c:pt>
                <c:pt idx="54">
                  <c:v>0.48564400000000002</c:v>
                </c:pt>
                <c:pt idx="55">
                  <c:v>0.48913699999999999</c:v>
                </c:pt>
                <c:pt idx="56">
                  <c:v>0.49254999999999999</c:v>
                </c:pt>
                <c:pt idx="57">
                  <c:v>0.49588599999999999</c:v>
                </c:pt>
                <c:pt idx="58">
                  <c:v>0.49914599999999998</c:v>
                </c:pt>
                <c:pt idx="59">
                  <c:v>0.502332</c:v>
                </c:pt>
                <c:pt idx="60">
                  <c:v>0.50544900000000004</c:v>
                </c:pt>
                <c:pt idx="61">
                  <c:v>0.50849699999999998</c:v>
                </c:pt>
                <c:pt idx="62">
                  <c:v>0.51147900000000002</c:v>
                </c:pt>
                <c:pt idx="63">
                  <c:v>0.51439599999999996</c:v>
                </c:pt>
                <c:pt idx="64">
                  <c:v>0.51725200000000005</c:v>
                </c:pt>
                <c:pt idx="65">
                  <c:v>0.52004700000000004</c:v>
                </c:pt>
                <c:pt idx="66">
                  <c:v>0.52278400000000003</c:v>
                </c:pt>
                <c:pt idx="67">
                  <c:v>0.52546400000000004</c:v>
                </c:pt>
                <c:pt idx="68">
                  <c:v>0.52808900000000003</c:v>
                </c:pt>
                <c:pt idx="69">
                  <c:v>0.53066000000000002</c:v>
                </c:pt>
                <c:pt idx="70">
                  <c:v>0.53317999999999999</c:v>
                </c:pt>
                <c:pt idx="71">
                  <c:v>0.53564900000000004</c:v>
                </c:pt>
                <c:pt idx="72">
                  <c:v>0.53806900000000002</c:v>
                </c:pt>
                <c:pt idx="73">
                  <c:v>0.54044199999999998</c:v>
                </c:pt>
                <c:pt idx="74">
                  <c:v>0.54276800000000003</c:v>
                </c:pt>
                <c:pt idx="75">
                  <c:v>0.54505000000000003</c:v>
                </c:pt>
                <c:pt idx="76">
                  <c:v>0.547288</c:v>
                </c:pt>
                <c:pt idx="77">
                  <c:v>0.54948300000000005</c:v>
                </c:pt>
                <c:pt idx="78">
                  <c:v>0.55163700000000004</c:v>
                </c:pt>
                <c:pt idx="79">
                  <c:v>0.55375099999999999</c:v>
                </c:pt>
                <c:pt idx="80">
                  <c:v>0.55582600000000004</c:v>
                </c:pt>
                <c:pt idx="81">
                  <c:v>0.55786199999999997</c:v>
                </c:pt>
                <c:pt idx="82">
                  <c:v>0.55986199999999997</c:v>
                </c:pt>
                <c:pt idx="83">
                  <c:v>0.56182600000000005</c:v>
                </c:pt>
                <c:pt idx="84">
                  <c:v>0.56375399999999998</c:v>
                </c:pt>
                <c:pt idx="85">
                  <c:v>0.56564800000000004</c:v>
                </c:pt>
                <c:pt idx="86">
                  <c:v>0.56750900000000004</c:v>
                </c:pt>
                <c:pt idx="87">
                  <c:v>0.56933699999999998</c:v>
                </c:pt>
                <c:pt idx="88">
                  <c:v>0.57113400000000003</c:v>
                </c:pt>
                <c:pt idx="89">
                  <c:v>0.57289999999999996</c:v>
                </c:pt>
                <c:pt idx="90">
                  <c:v>0.57463500000000001</c:v>
                </c:pt>
                <c:pt idx="91">
                  <c:v>0.57634099999999999</c:v>
                </c:pt>
                <c:pt idx="92">
                  <c:v>0.57801899999999995</c:v>
                </c:pt>
                <c:pt idx="93">
                  <c:v>0.57966899999999999</c:v>
                </c:pt>
                <c:pt idx="94">
                  <c:v>0.581291</c:v>
                </c:pt>
                <c:pt idx="95">
                  <c:v>0.58288700000000004</c:v>
                </c:pt>
                <c:pt idx="96">
                  <c:v>0.584457</c:v>
                </c:pt>
                <c:pt idx="97">
                  <c:v>0.58600099999999999</c:v>
                </c:pt>
                <c:pt idx="98">
                  <c:v>0.58752099999999996</c:v>
                </c:pt>
                <c:pt idx="99">
                  <c:v>0.58901599999999998</c:v>
                </c:pt>
                <c:pt idx="100">
                  <c:v>0.59048800000000001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42-4641-A732-78A29CE1A17E}"/>
            </c:ext>
          </c:extLst>
        </c:ser>
        <c:ser>
          <c:idx val="2"/>
          <c:order val="2"/>
          <c:tx>
            <c:strRef>
              <c:f>'Iteration Log'!$F$5</c:f>
              <c:strCache>
                <c:ptCount val="1"/>
                <c:pt idx="0">
                  <c:v>Bias</c:v>
                </c:pt>
              </c:strCache>
            </c:strRef>
          </c:tx>
          <c:spPr>
            <a:ln w="24840">
              <a:solidFill>
                <a:srgbClr val="999999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'Iteration Log'!$A$6:$A$106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'Iteration Log'!$F$6:$F$106</c:f>
              <c:numCache>
                <c:formatCode>0.000000</c:formatCode>
                <c:ptCount val="101"/>
                <c:pt idx="0">
                  <c:v>0</c:v>
                </c:pt>
                <c:pt idx="1">
                  <c:v>-1.1332999999999999E-2</c:v>
                </c:pt>
                <c:pt idx="2">
                  <c:v>-2.2383E-2</c:v>
                </c:pt>
                <c:pt idx="3">
                  <c:v>-3.3156999999999999E-2</c:v>
                </c:pt>
                <c:pt idx="4">
                  <c:v>-4.3661999999999999E-2</c:v>
                </c:pt>
                <c:pt idx="5">
                  <c:v>-5.3905000000000002E-2</c:v>
                </c:pt>
                <c:pt idx="6">
                  <c:v>-6.3892000000000004E-2</c:v>
                </c:pt>
                <c:pt idx="7">
                  <c:v>-7.3631000000000002E-2</c:v>
                </c:pt>
                <c:pt idx="8">
                  <c:v>-8.3127999999999994E-2</c:v>
                </c:pt>
                <c:pt idx="9">
                  <c:v>-9.239E-2</c:v>
                </c:pt>
                <c:pt idx="10">
                  <c:v>-0.101423</c:v>
                </c:pt>
                <c:pt idx="11">
                  <c:v>-0.110234</c:v>
                </c:pt>
                <c:pt idx="12">
                  <c:v>-0.118828</c:v>
                </c:pt>
                <c:pt idx="13">
                  <c:v>-0.12721299999999999</c:v>
                </c:pt>
                <c:pt idx="14">
                  <c:v>-0.13539399999999999</c:v>
                </c:pt>
                <c:pt idx="15">
                  <c:v>-0.143376</c:v>
                </c:pt>
                <c:pt idx="16">
                  <c:v>-0.151167</c:v>
                </c:pt>
                <c:pt idx="17">
                  <c:v>-0.15876999999999999</c:v>
                </c:pt>
                <c:pt idx="18">
                  <c:v>-0.16619200000000001</c:v>
                </c:pt>
                <c:pt idx="19">
                  <c:v>-0.17343900000000001</c:v>
                </c:pt>
                <c:pt idx="20">
                  <c:v>-0.18051400000000001</c:v>
                </c:pt>
                <c:pt idx="21">
                  <c:v>-0.18742300000000001</c:v>
                </c:pt>
                <c:pt idx="22">
                  <c:v>-0.19417100000000001</c:v>
                </c:pt>
                <c:pt idx="23">
                  <c:v>-0.200763</c:v>
                </c:pt>
                <c:pt idx="24">
                  <c:v>-0.207203</c:v>
                </c:pt>
                <c:pt idx="25">
                  <c:v>-0.21349599999999999</c:v>
                </c:pt>
                <c:pt idx="26">
                  <c:v>-0.21964500000000001</c:v>
                </c:pt>
                <c:pt idx="27">
                  <c:v>-0.225656</c:v>
                </c:pt>
                <c:pt idx="28">
                  <c:v>-0.23153099999999999</c:v>
                </c:pt>
                <c:pt idx="29">
                  <c:v>-0.23727500000000001</c:v>
                </c:pt>
                <c:pt idx="30">
                  <c:v>-0.242892</c:v>
                </c:pt>
                <c:pt idx="31">
                  <c:v>-0.24838399999999999</c:v>
                </c:pt>
                <c:pt idx="32">
                  <c:v>-0.25375599999999998</c:v>
                </c:pt>
                <c:pt idx="33">
                  <c:v>-0.25901099999999999</c:v>
                </c:pt>
                <c:pt idx="34">
                  <c:v>-0.26415300000000003</c:v>
                </c:pt>
                <c:pt idx="35">
                  <c:v>-0.26918300000000001</c:v>
                </c:pt>
                <c:pt idx="36">
                  <c:v>-0.27410600000000002</c:v>
                </c:pt>
                <c:pt idx="37">
                  <c:v>-0.27892400000000001</c:v>
                </c:pt>
                <c:pt idx="38">
                  <c:v>-0.28364</c:v>
                </c:pt>
                <c:pt idx="39">
                  <c:v>-0.28825699999999999</c:v>
                </c:pt>
                <c:pt idx="40">
                  <c:v>-0.29277700000000001</c:v>
                </c:pt>
                <c:pt idx="41">
                  <c:v>-0.29720299999999999</c:v>
                </c:pt>
                <c:pt idx="42">
                  <c:v>-0.30153799999999997</c:v>
                </c:pt>
                <c:pt idx="43">
                  <c:v>-0.305784</c:v>
                </c:pt>
                <c:pt idx="44">
                  <c:v>-0.30994300000000002</c:v>
                </c:pt>
                <c:pt idx="45">
                  <c:v>-0.31401699999999999</c:v>
                </c:pt>
                <c:pt idx="46">
                  <c:v>-0.31800899999999999</c:v>
                </c:pt>
                <c:pt idx="47">
                  <c:v>-0.32191999999999998</c:v>
                </c:pt>
                <c:pt idx="48">
                  <c:v>-0.32575300000000001</c:v>
                </c:pt>
                <c:pt idx="49">
                  <c:v>-0.32951000000000003</c:v>
                </c:pt>
                <c:pt idx="50">
                  <c:v>-0.33319300000000002</c:v>
                </c:pt>
                <c:pt idx="51">
                  <c:v>-0.33680199999999999</c:v>
                </c:pt>
                <c:pt idx="52">
                  <c:v>-0.340341</c:v>
                </c:pt>
                <c:pt idx="53">
                  <c:v>-0.34381099999999998</c:v>
                </c:pt>
                <c:pt idx="54">
                  <c:v>-0.34721400000000002</c:v>
                </c:pt>
                <c:pt idx="55">
                  <c:v>-0.35054999999999997</c:v>
                </c:pt>
                <c:pt idx="56">
                  <c:v>-0.353823</c:v>
                </c:pt>
                <c:pt idx="57">
                  <c:v>-0.35703200000000002</c:v>
                </c:pt>
                <c:pt idx="58">
                  <c:v>-0.36018099999999997</c:v>
                </c:pt>
                <c:pt idx="59">
                  <c:v>-0.36326999999999998</c:v>
                </c:pt>
                <c:pt idx="60">
                  <c:v>-0.36630000000000001</c:v>
                </c:pt>
                <c:pt idx="61">
                  <c:v>-0.36927300000000002</c:v>
                </c:pt>
                <c:pt idx="62">
                  <c:v>-0.37219099999999999</c:v>
                </c:pt>
                <c:pt idx="63">
                  <c:v>-0.375054</c:v>
                </c:pt>
                <c:pt idx="64">
                  <c:v>-0.37786399999999998</c:v>
                </c:pt>
                <c:pt idx="65">
                  <c:v>-0.38062200000000002</c:v>
                </c:pt>
                <c:pt idx="66">
                  <c:v>-0.38332899999999998</c:v>
                </c:pt>
                <c:pt idx="67">
                  <c:v>-0.38598700000000002</c:v>
                </c:pt>
                <c:pt idx="68">
                  <c:v>-0.38859500000000002</c:v>
                </c:pt>
                <c:pt idx="69">
                  <c:v>-0.39115699999999998</c:v>
                </c:pt>
                <c:pt idx="70">
                  <c:v>-0.39367200000000002</c:v>
                </c:pt>
                <c:pt idx="71">
                  <c:v>-0.39614100000000002</c:v>
                </c:pt>
                <c:pt idx="72">
                  <c:v>-0.39856599999999998</c:v>
                </c:pt>
                <c:pt idx="73">
                  <c:v>-0.400947</c:v>
                </c:pt>
                <c:pt idx="74">
                  <c:v>-0.40328599999999998</c:v>
                </c:pt>
                <c:pt idx="75">
                  <c:v>-0.405584</c:v>
                </c:pt>
                <c:pt idx="76">
                  <c:v>-0.40783999999999998</c:v>
                </c:pt>
                <c:pt idx="77">
                  <c:v>-0.410057</c:v>
                </c:pt>
                <c:pt idx="78">
                  <c:v>-0.41223399999999999</c:v>
                </c:pt>
                <c:pt idx="79">
                  <c:v>-0.41437299999999999</c:v>
                </c:pt>
                <c:pt idx="80">
                  <c:v>-0.41647499999999998</c:v>
                </c:pt>
                <c:pt idx="81">
                  <c:v>-0.41854000000000002</c:v>
                </c:pt>
                <c:pt idx="82">
                  <c:v>-0.42056900000000003</c:v>
                </c:pt>
                <c:pt idx="83">
                  <c:v>-0.42256300000000002</c:v>
                </c:pt>
                <c:pt idx="84">
                  <c:v>-0.42452200000000001</c:v>
                </c:pt>
                <c:pt idx="85">
                  <c:v>-0.42644799999999999</c:v>
                </c:pt>
                <c:pt idx="86">
                  <c:v>-0.42834100000000003</c:v>
                </c:pt>
                <c:pt idx="87">
                  <c:v>-0.430201</c:v>
                </c:pt>
                <c:pt idx="88">
                  <c:v>-0.432029</c:v>
                </c:pt>
                <c:pt idx="89">
                  <c:v>-0.43382700000000002</c:v>
                </c:pt>
                <c:pt idx="90">
                  <c:v>-0.43559300000000001</c:v>
                </c:pt>
                <c:pt idx="91">
                  <c:v>-0.43733</c:v>
                </c:pt>
                <c:pt idx="92">
                  <c:v>-0.43903799999999998</c:v>
                </c:pt>
                <c:pt idx="93">
                  <c:v>-0.44071700000000003</c:v>
                </c:pt>
                <c:pt idx="94">
                  <c:v>-0.44236700000000001</c:v>
                </c:pt>
                <c:pt idx="95">
                  <c:v>-0.44399</c:v>
                </c:pt>
                <c:pt idx="96">
                  <c:v>-0.44558599999999998</c:v>
                </c:pt>
                <c:pt idx="97">
                  <c:v>-0.44715500000000002</c:v>
                </c:pt>
                <c:pt idx="98">
                  <c:v>-0.44869799999999999</c:v>
                </c:pt>
                <c:pt idx="99">
                  <c:v>-0.45021600000000001</c:v>
                </c:pt>
                <c:pt idx="100">
                  <c:v>-0.451708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42-4641-A732-78A29CE1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5679562"/>
        <c:axId val="83517798"/>
      </c:lineChart>
      <c:catAx>
        <c:axId val="656795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Iteration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3517798"/>
        <c:crosses val="autoZero"/>
        <c:auto val="1"/>
        <c:lblAlgn val="ctr"/>
        <c:lblOffset val="100"/>
        <c:noMultiLvlLbl val="0"/>
      </c:catAx>
      <c:valAx>
        <c:axId val="835177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Parameter Value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00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65679562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Tumor Features Colored by True Diagnosis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Malignant (1)</c:v>
          </c:tx>
          <c:spPr>
            <a:ln w="28440">
              <a:noFill/>
              <a:prstDash val="solid"/>
            </a:ln>
          </c:spPr>
          <c:marker>
            <c:symbol val="circle"/>
            <c:size val="6"/>
            <c:spPr>
              <a:solidFill>
                <a:srgbClr val="FF4444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Visualizations!$A$116:$A$173</c:f>
              <c:numCache>
                <c:formatCode>0.000</c:formatCode>
                <c:ptCount val="58"/>
                <c:pt idx="0">
                  <c:v>18.940000000000001</c:v>
                </c:pt>
                <c:pt idx="1">
                  <c:v>15.46</c:v>
                </c:pt>
                <c:pt idx="2">
                  <c:v>20.6</c:v>
                </c:pt>
                <c:pt idx="3">
                  <c:v>22.01</c:v>
                </c:pt>
                <c:pt idx="4">
                  <c:v>17.57</c:v>
                </c:pt>
                <c:pt idx="5">
                  <c:v>16.78</c:v>
                </c:pt>
                <c:pt idx="6">
                  <c:v>16.260000000000002</c:v>
                </c:pt>
                <c:pt idx="7">
                  <c:v>19.100000000000001</c:v>
                </c:pt>
                <c:pt idx="8">
                  <c:v>20.55</c:v>
                </c:pt>
                <c:pt idx="9">
                  <c:v>13.8</c:v>
                </c:pt>
                <c:pt idx="10">
                  <c:v>21.61</c:v>
                </c:pt>
                <c:pt idx="11">
                  <c:v>17.2</c:v>
                </c:pt>
                <c:pt idx="12">
                  <c:v>16.02</c:v>
                </c:pt>
                <c:pt idx="13">
                  <c:v>18.25</c:v>
                </c:pt>
                <c:pt idx="14">
                  <c:v>15.08</c:v>
                </c:pt>
                <c:pt idx="15">
                  <c:v>17.190000000000001</c:v>
                </c:pt>
                <c:pt idx="16">
                  <c:v>18.63</c:v>
                </c:pt>
                <c:pt idx="17">
                  <c:v>25.22</c:v>
                </c:pt>
                <c:pt idx="18">
                  <c:v>13.48</c:v>
                </c:pt>
                <c:pt idx="19">
                  <c:v>19.690000000000001</c:v>
                </c:pt>
                <c:pt idx="20">
                  <c:v>21.56</c:v>
                </c:pt>
                <c:pt idx="21">
                  <c:v>15.78</c:v>
                </c:pt>
                <c:pt idx="22">
                  <c:v>20.18</c:v>
                </c:pt>
                <c:pt idx="23">
                  <c:v>13.77</c:v>
                </c:pt>
                <c:pt idx="24">
                  <c:v>15.78</c:v>
                </c:pt>
                <c:pt idx="25">
                  <c:v>16.46</c:v>
                </c:pt>
                <c:pt idx="26">
                  <c:v>13.96</c:v>
                </c:pt>
                <c:pt idx="27">
                  <c:v>16.16</c:v>
                </c:pt>
                <c:pt idx="28">
                  <c:v>14.48</c:v>
                </c:pt>
                <c:pt idx="29">
                  <c:v>20.94</c:v>
                </c:pt>
                <c:pt idx="30">
                  <c:v>17.93</c:v>
                </c:pt>
                <c:pt idx="31">
                  <c:v>15.32</c:v>
                </c:pt>
                <c:pt idx="32">
                  <c:v>12.46</c:v>
                </c:pt>
                <c:pt idx="33">
                  <c:v>17.600000000000001</c:v>
                </c:pt>
                <c:pt idx="34">
                  <c:v>20.13</c:v>
                </c:pt>
                <c:pt idx="35">
                  <c:v>13.81</c:v>
                </c:pt>
                <c:pt idx="36">
                  <c:v>17.27</c:v>
                </c:pt>
                <c:pt idx="37">
                  <c:v>15.7</c:v>
                </c:pt>
                <c:pt idx="38">
                  <c:v>18.05</c:v>
                </c:pt>
                <c:pt idx="39">
                  <c:v>17.989999999999998</c:v>
                </c:pt>
                <c:pt idx="40">
                  <c:v>23.09</c:v>
                </c:pt>
                <c:pt idx="41">
                  <c:v>16.07</c:v>
                </c:pt>
                <c:pt idx="42">
                  <c:v>20.73</c:v>
                </c:pt>
                <c:pt idx="43">
                  <c:v>21.09</c:v>
                </c:pt>
                <c:pt idx="44">
                  <c:v>14.54</c:v>
                </c:pt>
                <c:pt idx="45">
                  <c:v>19.89</c:v>
                </c:pt>
                <c:pt idx="46">
                  <c:v>21.1</c:v>
                </c:pt>
                <c:pt idx="47">
                  <c:v>14.87</c:v>
                </c:pt>
                <c:pt idx="48">
                  <c:v>19.27</c:v>
                </c:pt>
                <c:pt idx="49">
                  <c:v>17.989999999999998</c:v>
                </c:pt>
                <c:pt idx="50">
                  <c:v>15.22</c:v>
                </c:pt>
                <c:pt idx="51">
                  <c:v>15.34</c:v>
                </c:pt>
                <c:pt idx="52">
                  <c:v>14.45</c:v>
                </c:pt>
                <c:pt idx="53">
                  <c:v>19.809999999999999</c:v>
                </c:pt>
                <c:pt idx="54">
                  <c:v>13.4</c:v>
                </c:pt>
                <c:pt idx="55">
                  <c:v>17.75</c:v>
                </c:pt>
                <c:pt idx="56">
                  <c:v>20.58</c:v>
                </c:pt>
                <c:pt idx="57">
                  <c:v>15.28</c:v>
                </c:pt>
              </c:numCache>
            </c:numRef>
          </c:xVal>
          <c:yVal>
            <c:numRef>
              <c:f>Visualizations!$B$116:$B$173</c:f>
              <c:numCache>
                <c:formatCode>0.000</c:formatCode>
                <c:ptCount val="58"/>
                <c:pt idx="0">
                  <c:v>21.31</c:v>
                </c:pt>
                <c:pt idx="1">
                  <c:v>19.48</c:v>
                </c:pt>
                <c:pt idx="2">
                  <c:v>29.33</c:v>
                </c:pt>
                <c:pt idx="3">
                  <c:v>21.9</c:v>
                </c:pt>
                <c:pt idx="4">
                  <c:v>15.05</c:v>
                </c:pt>
                <c:pt idx="5">
                  <c:v>18.8</c:v>
                </c:pt>
                <c:pt idx="6">
                  <c:v>21.88</c:v>
                </c:pt>
                <c:pt idx="7">
                  <c:v>26.29</c:v>
                </c:pt>
                <c:pt idx="8">
                  <c:v>20.86</c:v>
                </c:pt>
                <c:pt idx="9">
                  <c:v>15.79</c:v>
                </c:pt>
                <c:pt idx="10">
                  <c:v>22.28</c:v>
                </c:pt>
                <c:pt idx="11">
                  <c:v>24.52</c:v>
                </c:pt>
                <c:pt idx="12">
                  <c:v>23.24</c:v>
                </c:pt>
                <c:pt idx="13">
                  <c:v>19.98</c:v>
                </c:pt>
                <c:pt idx="14">
                  <c:v>25.74</c:v>
                </c:pt>
                <c:pt idx="15">
                  <c:v>22.07</c:v>
                </c:pt>
                <c:pt idx="16">
                  <c:v>25.11</c:v>
                </c:pt>
                <c:pt idx="17">
                  <c:v>24.91</c:v>
                </c:pt>
                <c:pt idx="18">
                  <c:v>20.82</c:v>
                </c:pt>
                <c:pt idx="19">
                  <c:v>21.25</c:v>
                </c:pt>
                <c:pt idx="20">
                  <c:v>22.39</c:v>
                </c:pt>
                <c:pt idx="21">
                  <c:v>22.91</c:v>
                </c:pt>
                <c:pt idx="22">
                  <c:v>23.97</c:v>
                </c:pt>
                <c:pt idx="23">
                  <c:v>22.29</c:v>
                </c:pt>
                <c:pt idx="24">
                  <c:v>17.89</c:v>
                </c:pt>
                <c:pt idx="25">
                  <c:v>20.11</c:v>
                </c:pt>
                <c:pt idx="26">
                  <c:v>17.05</c:v>
                </c:pt>
                <c:pt idx="27">
                  <c:v>21.54</c:v>
                </c:pt>
                <c:pt idx="28">
                  <c:v>21.46</c:v>
                </c:pt>
                <c:pt idx="29">
                  <c:v>23.56</c:v>
                </c:pt>
                <c:pt idx="30">
                  <c:v>24.48</c:v>
                </c:pt>
                <c:pt idx="31">
                  <c:v>17.27</c:v>
                </c:pt>
                <c:pt idx="32">
                  <c:v>24.04</c:v>
                </c:pt>
                <c:pt idx="33">
                  <c:v>23.33</c:v>
                </c:pt>
                <c:pt idx="34">
                  <c:v>28.25</c:v>
                </c:pt>
                <c:pt idx="35">
                  <c:v>23.75</c:v>
                </c:pt>
                <c:pt idx="36">
                  <c:v>25.42</c:v>
                </c:pt>
                <c:pt idx="37">
                  <c:v>20.309999999999999</c:v>
                </c:pt>
                <c:pt idx="38">
                  <c:v>16.149999999999999</c:v>
                </c:pt>
                <c:pt idx="39">
                  <c:v>20.66</c:v>
                </c:pt>
                <c:pt idx="40">
                  <c:v>19.829999999999998</c:v>
                </c:pt>
                <c:pt idx="41">
                  <c:v>19.649999999999999</c:v>
                </c:pt>
                <c:pt idx="42">
                  <c:v>31.12</c:v>
                </c:pt>
                <c:pt idx="43">
                  <c:v>26.57</c:v>
                </c:pt>
                <c:pt idx="44">
                  <c:v>27.54</c:v>
                </c:pt>
                <c:pt idx="45">
                  <c:v>20.260000000000002</c:v>
                </c:pt>
                <c:pt idx="46">
                  <c:v>20.52</c:v>
                </c:pt>
                <c:pt idx="47">
                  <c:v>16.670000000000002</c:v>
                </c:pt>
                <c:pt idx="48">
                  <c:v>26.47</c:v>
                </c:pt>
                <c:pt idx="49">
                  <c:v>10.38</c:v>
                </c:pt>
                <c:pt idx="50">
                  <c:v>30.62</c:v>
                </c:pt>
                <c:pt idx="51">
                  <c:v>14.26</c:v>
                </c:pt>
                <c:pt idx="52">
                  <c:v>20.22</c:v>
                </c:pt>
                <c:pt idx="53">
                  <c:v>22.15</c:v>
                </c:pt>
                <c:pt idx="54">
                  <c:v>20.52</c:v>
                </c:pt>
                <c:pt idx="55">
                  <c:v>28.03</c:v>
                </c:pt>
                <c:pt idx="56">
                  <c:v>22.14</c:v>
                </c:pt>
                <c:pt idx="57">
                  <c:v>22.41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28-824C-BA77-6C56B3C7EF99}"/>
            </c:ext>
          </c:extLst>
        </c:ser>
        <c:ser>
          <c:idx val="1"/>
          <c:order val="1"/>
          <c:tx>
            <c:v>Benign (0)</c:v>
          </c:tx>
          <c:spPr>
            <a:ln w="28440">
              <a:noFill/>
              <a:prstDash val="solid"/>
            </a:ln>
          </c:spPr>
          <c:marker>
            <c:symbol val="triangle"/>
            <c:size val="6"/>
            <c:spPr>
              <a:solidFill>
                <a:srgbClr val="4472C4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Visualizations!$C$116:$C$207</c:f>
              <c:numCache>
                <c:formatCode>0.000</c:formatCode>
                <c:ptCount val="92"/>
                <c:pt idx="0">
                  <c:v>12.47</c:v>
                </c:pt>
                <c:pt idx="1">
                  <c:v>12.4</c:v>
                </c:pt>
                <c:pt idx="2">
                  <c:v>11.54</c:v>
                </c:pt>
                <c:pt idx="3">
                  <c:v>13.34</c:v>
                </c:pt>
                <c:pt idx="4">
                  <c:v>13.9</c:v>
                </c:pt>
                <c:pt idx="5">
                  <c:v>13.21</c:v>
                </c:pt>
                <c:pt idx="6">
                  <c:v>14.97</c:v>
                </c:pt>
                <c:pt idx="7">
                  <c:v>12.34</c:v>
                </c:pt>
                <c:pt idx="8">
                  <c:v>14.81</c:v>
                </c:pt>
                <c:pt idx="9">
                  <c:v>10.16</c:v>
                </c:pt>
                <c:pt idx="10">
                  <c:v>6.9809999999999999</c:v>
                </c:pt>
                <c:pt idx="11">
                  <c:v>12.1</c:v>
                </c:pt>
                <c:pt idx="12">
                  <c:v>10.029999999999999</c:v>
                </c:pt>
                <c:pt idx="13">
                  <c:v>11.6</c:v>
                </c:pt>
                <c:pt idx="14">
                  <c:v>13.53</c:v>
                </c:pt>
                <c:pt idx="15">
                  <c:v>13.28</c:v>
                </c:pt>
                <c:pt idx="16">
                  <c:v>10.29</c:v>
                </c:pt>
                <c:pt idx="17">
                  <c:v>12.76</c:v>
                </c:pt>
                <c:pt idx="18">
                  <c:v>11.13</c:v>
                </c:pt>
                <c:pt idx="19">
                  <c:v>12.06</c:v>
                </c:pt>
                <c:pt idx="20">
                  <c:v>9.7420000000000009</c:v>
                </c:pt>
                <c:pt idx="21">
                  <c:v>13.68</c:v>
                </c:pt>
                <c:pt idx="22">
                  <c:v>10.18</c:v>
                </c:pt>
                <c:pt idx="23">
                  <c:v>11.52</c:v>
                </c:pt>
                <c:pt idx="24">
                  <c:v>11.74</c:v>
                </c:pt>
                <c:pt idx="25">
                  <c:v>14.62</c:v>
                </c:pt>
                <c:pt idx="26">
                  <c:v>10.49</c:v>
                </c:pt>
                <c:pt idx="27">
                  <c:v>11.61</c:v>
                </c:pt>
                <c:pt idx="28">
                  <c:v>11.84</c:v>
                </c:pt>
                <c:pt idx="29">
                  <c:v>11.89</c:v>
                </c:pt>
                <c:pt idx="30">
                  <c:v>11.34</c:v>
                </c:pt>
                <c:pt idx="31">
                  <c:v>9.2949999999999999</c:v>
                </c:pt>
                <c:pt idx="32">
                  <c:v>9.423</c:v>
                </c:pt>
                <c:pt idx="33">
                  <c:v>11.67</c:v>
                </c:pt>
                <c:pt idx="34">
                  <c:v>12.89</c:v>
                </c:pt>
                <c:pt idx="35">
                  <c:v>13.11</c:v>
                </c:pt>
                <c:pt idx="36">
                  <c:v>13.94</c:v>
                </c:pt>
                <c:pt idx="37">
                  <c:v>11.9</c:v>
                </c:pt>
                <c:pt idx="38">
                  <c:v>13.17</c:v>
                </c:pt>
                <c:pt idx="39">
                  <c:v>10.25</c:v>
                </c:pt>
                <c:pt idx="40">
                  <c:v>11.29</c:v>
                </c:pt>
                <c:pt idx="41">
                  <c:v>12.86</c:v>
                </c:pt>
                <c:pt idx="42">
                  <c:v>14.4</c:v>
                </c:pt>
                <c:pt idx="43">
                  <c:v>12.3</c:v>
                </c:pt>
                <c:pt idx="44">
                  <c:v>12.62</c:v>
                </c:pt>
                <c:pt idx="45">
                  <c:v>11.81</c:v>
                </c:pt>
                <c:pt idx="46">
                  <c:v>12.98</c:v>
                </c:pt>
                <c:pt idx="47">
                  <c:v>14.06</c:v>
                </c:pt>
                <c:pt idx="48">
                  <c:v>7.7290000000000001</c:v>
                </c:pt>
                <c:pt idx="49">
                  <c:v>13.47</c:v>
                </c:pt>
                <c:pt idx="50">
                  <c:v>14.03</c:v>
                </c:pt>
                <c:pt idx="51">
                  <c:v>10.75</c:v>
                </c:pt>
                <c:pt idx="52">
                  <c:v>11.27</c:v>
                </c:pt>
                <c:pt idx="53">
                  <c:v>11.25</c:v>
                </c:pt>
                <c:pt idx="54">
                  <c:v>12.05</c:v>
                </c:pt>
                <c:pt idx="55">
                  <c:v>12.86</c:v>
                </c:pt>
                <c:pt idx="56">
                  <c:v>12</c:v>
                </c:pt>
                <c:pt idx="57">
                  <c:v>13.46</c:v>
                </c:pt>
                <c:pt idx="58">
                  <c:v>15.04</c:v>
                </c:pt>
                <c:pt idx="59">
                  <c:v>11.2</c:v>
                </c:pt>
                <c:pt idx="60">
                  <c:v>11.22</c:v>
                </c:pt>
                <c:pt idx="61">
                  <c:v>9.7769999999999992</c:v>
                </c:pt>
                <c:pt idx="62">
                  <c:v>11.15</c:v>
                </c:pt>
                <c:pt idx="63">
                  <c:v>9.7379999999999995</c:v>
                </c:pt>
                <c:pt idx="64">
                  <c:v>10.82</c:v>
                </c:pt>
                <c:pt idx="65">
                  <c:v>11.75</c:v>
                </c:pt>
                <c:pt idx="66">
                  <c:v>12.34</c:v>
                </c:pt>
                <c:pt idx="67">
                  <c:v>14.44</c:v>
                </c:pt>
                <c:pt idx="68">
                  <c:v>14.64</c:v>
                </c:pt>
                <c:pt idx="69">
                  <c:v>11.52</c:v>
                </c:pt>
                <c:pt idx="70">
                  <c:v>14.22</c:v>
                </c:pt>
                <c:pt idx="71">
                  <c:v>9.0289999999999999</c:v>
                </c:pt>
                <c:pt idx="72">
                  <c:v>9.173</c:v>
                </c:pt>
                <c:pt idx="73">
                  <c:v>10.65</c:v>
                </c:pt>
                <c:pt idx="74">
                  <c:v>10.17</c:v>
                </c:pt>
                <c:pt idx="75">
                  <c:v>14.41</c:v>
                </c:pt>
                <c:pt idx="76">
                  <c:v>11.43</c:v>
                </c:pt>
                <c:pt idx="77">
                  <c:v>12.25</c:v>
                </c:pt>
                <c:pt idx="78">
                  <c:v>12.36</c:v>
                </c:pt>
                <c:pt idx="79">
                  <c:v>9.6669999999999998</c:v>
                </c:pt>
                <c:pt idx="80">
                  <c:v>13.4</c:v>
                </c:pt>
                <c:pt idx="81">
                  <c:v>14.26</c:v>
                </c:pt>
                <c:pt idx="82">
                  <c:v>11.7</c:v>
                </c:pt>
                <c:pt idx="83">
                  <c:v>15.27</c:v>
                </c:pt>
                <c:pt idx="84">
                  <c:v>13.51</c:v>
                </c:pt>
                <c:pt idx="85">
                  <c:v>10.48</c:v>
                </c:pt>
                <c:pt idx="86">
                  <c:v>14.64</c:v>
                </c:pt>
                <c:pt idx="87">
                  <c:v>11.04</c:v>
                </c:pt>
                <c:pt idx="88">
                  <c:v>10.26</c:v>
                </c:pt>
                <c:pt idx="89">
                  <c:v>12.89</c:v>
                </c:pt>
                <c:pt idx="90">
                  <c:v>12.96</c:v>
                </c:pt>
                <c:pt idx="91">
                  <c:v>13.78</c:v>
                </c:pt>
              </c:numCache>
            </c:numRef>
          </c:xVal>
          <c:yVal>
            <c:numRef>
              <c:f>Visualizations!$D$116:$D$207</c:f>
              <c:numCache>
                <c:formatCode>0.000</c:formatCode>
                <c:ptCount val="92"/>
                <c:pt idx="0">
                  <c:v>18.600000000000001</c:v>
                </c:pt>
                <c:pt idx="1">
                  <c:v>17.68</c:v>
                </c:pt>
                <c:pt idx="2">
                  <c:v>14.44</c:v>
                </c:pt>
                <c:pt idx="3">
                  <c:v>15.86</c:v>
                </c:pt>
                <c:pt idx="4">
                  <c:v>16.62</c:v>
                </c:pt>
                <c:pt idx="5">
                  <c:v>25.25</c:v>
                </c:pt>
                <c:pt idx="6">
                  <c:v>19.760000000000002</c:v>
                </c:pt>
                <c:pt idx="7">
                  <c:v>12.27</c:v>
                </c:pt>
                <c:pt idx="8">
                  <c:v>14.7</c:v>
                </c:pt>
                <c:pt idx="9">
                  <c:v>19.59</c:v>
                </c:pt>
                <c:pt idx="10">
                  <c:v>13.43</c:v>
                </c:pt>
                <c:pt idx="11">
                  <c:v>17.72</c:v>
                </c:pt>
                <c:pt idx="12">
                  <c:v>21.28</c:v>
                </c:pt>
                <c:pt idx="13">
                  <c:v>24.49</c:v>
                </c:pt>
                <c:pt idx="14">
                  <c:v>10.94</c:v>
                </c:pt>
                <c:pt idx="15">
                  <c:v>13.72</c:v>
                </c:pt>
                <c:pt idx="16">
                  <c:v>27.61</c:v>
                </c:pt>
                <c:pt idx="17">
                  <c:v>18.84</c:v>
                </c:pt>
                <c:pt idx="18">
                  <c:v>22.44</c:v>
                </c:pt>
                <c:pt idx="19">
                  <c:v>12.74</c:v>
                </c:pt>
                <c:pt idx="20">
                  <c:v>19.12</c:v>
                </c:pt>
                <c:pt idx="21">
                  <c:v>16.329999999999998</c:v>
                </c:pt>
                <c:pt idx="22">
                  <c:v>17.53</c:v>
                </c:pt>
                <c:pt idx="23">
                  <c:v>18.75</c:v>
                </c:pt>
                <c:pt idx="24">
                  <c:v>14.02</c:v>
                </c:pt>
                <c:pt idx="25">
                  <c:v>24.02</c:v>
                </c:pt>
                <c:pt idx="26">
                  <c:v>19.29</c:v>
                </c:pt>
                <c:pt idx="27">
                  <c:v>16.02</c:v>
                </c:pt>
                <c:pt idx="28">
                  <c:v>18.940000000000001</c:v>
                </c:pt>
                <c:pt idx="29">
                  <c:v>17.36</c:v>
                </c:pt>
                <c:pt idx="30">
                  <c:v>21.26</c:v>
                </c:pt>
                <c:pt idx="31">
                  <c:v>13.9</c:v>
                </c:pt>
                <c:pt idx="32">
                  <c:v>27.88</c:v>
                </c:pt>
                <c:pt idx="33">
                  <c:v>20.02</c:v>
                </c:pt>
                <c:pt idx="34">
                  <c:v>15.7</c:v>
                </c:pt>
                <c:pt idx="35">
                  <c:v>22.54</c:v>
                </c:pt>
                <c:pt idx="36">
                  <c:v>13.17</c:v>
                </c:pt>
                <c:pt idx="37">
                  <c:v>14.65</c:v>
                </c:pt>
                <c:pt idx="38">
                  <c:v>18.22</c:v>
                </c:pt>
                <c:pt idx="39">
                  <c:v>16.18</c:v>
                </c:pt>
                <c:pt idx="40">
                  <c:v>13.04</c:v>
                </c:pt>
                <c:pt idx="41">
                  <c:v>18</c:v>
                </c:pt>
                <c:pt idx="42">
                  <c:v>26.99</c:v>
                </c:pt>
                <c:pt idx="43">
                  <c:v>19.02</c:v>
                </c:pt>
                <c:pt idx="44">
                  <c:v>23.97</c:v>
                </c:pt>
                <c:pt idx="45">
                  <c:v>17.39</c:v>
                </c:pt>
                <c:pt idx="46">
                  <c:v>19.350000000000001</c:v>
                </c:pt>
                <c:pt idx="47">
                  <c:v>17.18</c:v>
                </c:pt>
                <c:pt idx="48">
                  <c:v>25.49</c:v>
                </c:pt>
                <c:pt idx="49">
                  <c:v>14.06</c:v>
                </c:pt>
                <c:pt idx="50">
                  <c:v>21.25</c:v>
                </c:pt>
                <c:pt idx="51">
                  <c:v>14.97</c:v>
                </c:pt>
                <c:pt idx="52">
                  <c:v>12.96</c:v>
                </c:pt>
                <c:pt idx="53">
                  <c:v>14.78</c:v>
                </c:pt>
                <c:pt idx="54">
                  <c:v>22.72</c:v>
                </c:pt>
                <c:pt idx="55">
                  <c:v>13.32</c:v>
                </c:pt>
                <c:pt idx="56">
                  <c:v>15.65</c:v>
                </c:pt>
                <c:pt idx="57">
                  <c:v>18.75</c:v>
                </c:pt>
                <c:pt idx="58">
                  <c:v>16.739999999999998</c:v>
                </c:pt>
                <c:pt idx="59">
                  <c:v>29.37</c:v>
                </c:pt>
                <c:pt idx="60">
                  <c:v>19.86</c:v>
                </c:pt>
                <c:pt idx="61">
                  <c:v>16.989999999999998</c:v>
                </c:pt>
                <c:pt idx="62">
                  <c:v>13.08</c:v>
                </c:pt>
                <c:pt idx="63">
                  <c:v>11.97</c:v>
                </c:pt>
                <c:pt idx="64">
                  <c:v>24.21</c:v>
                </c:pt>
                <c:pt idx="65">
                  <c:v>17.559999999999999</c:v>
                </c:pt>
                <c:pt idx="66">
                  <c:v>22.22</c:v>
                </c:pt>
                <c:pt idx="67">
                  <c:v>15.18</c:v>
                </c:pt>
                <c:pt idx="68">
                  <c:v>16.850000000000001</c:v>
                </c:pt>
                <c:pt idx="69">
                  <c:v>14.93</c:v>
                </c:pt>
                <c:pt idx="70">
                  <c:v>27.85</c:v>
                </c:pt>
                <c:pt idx="71">
                  <c:v>17.329999999999998</c:v>
                </c:pt>
                <c:pt idx="72">
                  <c:v>13.86</c:v>
                </c:pt>
                <c:pt idx="73">
                  <c:v>25.22</c:v>
                </c:pt>
                <c:pt idx="74">
                  <c:v>14.88</c:v>
                </c:pt>
                <c:pt idx="75">
                  <c:v>19.73</c:v>
                </c:pt>
                <c:pt idx="76">
                  <c:v>15.39</c:v>
                </c:pt>
                <c:pt idx="77">
                  <c:v>17.940000000000001</c:v>
                </c:pt>
                <c:pt idx="78">
                  <c:v>21.8</c:v>
                </c:pt>
                <c:pt idx="79">
                  <c:v>18.489999999999998</c:v>
                </c:pt>
                <c:pt idx="80">
                  <c:v>16.95</c:v>
                </c:pt>
                <c:pt idx="81">
                  <c:v>18.170000000000002</c:v>
                </c:pt>
                <c:pt idx="82">
                  <c:v>19.11</c:v>
                </c:pt>
                <c:pt idx="83">
                  <c:v>12.91</c:v>
                </c:pt>
                <c:pt idx="84">
                  <c:v>18.89</c:v>
                </c:pt>
                <c:pt idx="85">
                  <c:v>19.86</c:v>
                </c:pt>
                <c:pt idx="86">
                  <c:v>15.24</c:v>
                </c:pt>
                <c:pt idx="87">
                  <c:v>16.829999999999998</c:v>
                </c:pt>
                <c:pt idx="88">
                  <c:v>12.22</c:v>
                </c:pt>
                <c:pt idx="89">
                  <c:v>13.12</c:v>
                </c:pt>
                <c:pt idx="90">
                  <c:v>18.29</c:v>
                </c:pt>
                <c:pt idx="91">
                  <c:v>15.79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28-824C-BA77-6C56B3C7E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12194"/>
        <c:axId val="23406084"/>
      </c:scatterChart>
      <c:valAx>
        <c:axId val="83412194"/>
        <c:scaling>
          <c:orientation val="minMax"/>
          <c:max val="26"/>
          <c:min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Radius (raw)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23406084"/>
        <c:crosses val="min"/>
        <c:crossBetween val="midCat"/>
        <c:majorUnit val="5"/>
      </c:valAx>
      <c:valAx>
        <c:axId val="23406084"/>
        <c:scaling>
          <c:orientation val="minMax"/>
          <c:max val="33"/>
          <c:min val="9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Texture (raw)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3412194"/>
        <c:crosses val="min"/>
        <c:crossBetween val="midCat"/>
        <c:majorUnit val="5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Predicted Probabilities (Malignant vs Benign Samples)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Malignant samples</c:v>
          </c:tx>
          <c:spPr>
            <a:ln w="28440">
              <a:noFill/>
              <a:prstDash val="solid"/>
            </a:ln>
          </c:spPr>
          <c:marker>
            <c:symbol val="circle"/>
            <c:size val="6"/>
            <c:spPr>
              <a:solidFill>
                <a:srgbClr val="FF4444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Visualizations!$F$116:$F$173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Visualizations!$G$116:$G$173</c:f>
              <c:numCache>
                <c:formatCode>0.000000</c:formatCode>
                <c:ptCount val="5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8F-3241-8891-C35F5738224F}"/>
            </c:ext>
          </c:extLst>
        </c:ser>
        <c:ser>
          <c:idx val="1"/>
          <c:order val="1"/>
          <c:tx>
            <c:v>Benign samples</c:v>
          </c:tx>
          <c:spPr>
            <a:ln w="28440">
              <a:noFill/>
              <a:prstDash val="solid"/>
            </a:ln>
          </c:spPr>
          <c:marker>
            <c:symbol val="triangle"/>
            <c:size val="6"/>
            <c:spPr>
              <a:solidFill>
                <a:srgbClr val="4472C4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Visualizations!$H$116:$H$207</c:f>
              <c:numCache>
                <c:formatCode>General</c:formatCode>
                <c:ptCount val="9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</c:numCache>
            </c:numRef>
          </c:xVal>
          <c:yVal>
            <c:numRef>
              <c:f>Visualizations!$I$116:$I$207</c:f>
              <c:numCache>
                <c:formatCode>0.000000</c:formatCode>
                <c:ptCount val="9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8F-3241-8891-C35F5738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94051"/>
        <c:axId val="51096943"/>
      </c:scatterChart>
      <c:valAx>
        <c:axId val="4029405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Sample Index (within class)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51096943"/>
        <c:crosses val="autoZero"/>
        <c:crossBetween val="midCat"/>
      </c:valAx>
      <c:valAx>
        <c:axId val="51096943"/>
        <c:scaling>
          <c:orientation val="minMax"/>
          <c:max val="1.05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Predicted P(Malignant)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40294051"/>
        <c:crosses val="autoZero"/>
        <c:crossBetween val="midCat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The Sigmoid Function: Squashing Any Number to [0, 1]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sigmoid(z)</c:v>
          </c:tx>
          <c:spPr>
            <a:ln w="25000">
              <a:solidFill>
                <a:srgbClr val="7030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Visualizations!$K$116:$K$276</c:f>
              <c:numCache>
                <c:formatCode>General</c:formatCode>
                <c:ptCount val="161"/>
                <c:pt idx="0">
                  <c:v>-8</c:v>
                </c:pt>
                <c:pt idx="1">
                  <c:v>-7.9</c:v>
                </c:pt>
                <c:pt idx="2">
                  <c:v>-7.8</c:v>
                </c:pt>
                <c:pt idx="3">
                  <c:v>-7.7</c:v>
                </c:pt>
                <c:pt idx="4">
                  <c:v>-7.6</c:v>
                </c:pt>
                <c:pt idx="5">
                  <c:v>-7.5</c:v>
                </c:pt>
                <c:pt idx="6">
                  <c:v>-7.4</c:v>
                </c:pt>
                <c:pt idx="7">
                  <c:v>-7.3</c:v>
                </c:pt>
                <c:pt idx="8">
                  <c:v>-7.2</c:v>
                </c:pt>
                <c:pt idx="9">
                  <c:v>-7.1</c:v>
                </c:pt>
                <c:pt idx="10">
                  <c:v>-7</c:v>
                </c:pt>
                <c:pt idx="11">
                  <c:v>-6.9</c:v>
                </c:pt>
                <c:pt idx="12">
                  <c:v>-6.8</c:v>
                </c:pt>
                <c:pt idx="13">
                  <c:v>-6.7</c:v>
                </c:pt>
                <c:pt idx="14">
                  <c:v>-6.6</c:v>
                </c:pt>
                <c:pt idx="15">
                  <c:v>-6.5</c:v>
                </c:pt>
                <c:pt idx="16">
                  <c:v>-6.4</c:v>
                </c:pt>
                <c:pt idx="17">
                  <c:v>-6.3</c:v>
                </c:pt>
                <c:pt idx="18">
                  <c:v>-6.2</c:v>
                </c:pt>
                <c:pt idx="19">
                  <c:v>-6.1</c:v>
                </c:pt>
                <c:pt idx="20">
                  <c:v>-6</c:v>
                </c:pt>
                <c:pt idx="21">
                  <c:v>-5.9</c:v>
                </c:pt>
                <c:pt idx="22">
                  <c:v>-5.8</c:v>
                </c:pt>
                <c:pt idx="23">
                  <c:v>-5.7</c:v>
                </c:pt>
                <c:pt idx="24">
                  <c:v>-5.6</c:v>
                </c:pt>
                <c:pt idx="25">
                  <c:v>-5.5</c:v>
                </c:pt>
                <c:pt idx="26">
                  <c:v>-5.4</c:v>
                </c:pt>
                <c:pt idx="27">
                  <c:v>-5.3</c:v>
                </c:pt>
                <c:pt idx="28">
                  <c:v>-5.2</c:v>
                </c:pt>
                <c:pt idx="29">
                  <c:v>-5.0999999999999996</c:v>
                </c:pt>
                <c:pt idx="30">
                  <c:v>-5</c:v>
                </c:pt>
                <c:pt idx="31">
                  <c:v>-4.9000000000000004</c:v>
                </c:pt>
                <c:pt idx="32">
                  <c:v>-4.8</c:v>
                </c:pt>
                <c:pt idx="33">
                  <c:v>-4.7</c:v>
                </c:pt>
                <c:pt idx="34">
                  <c:v>-4.5999999999999996</c:v>
                </c:pt>
                <c:pt idx="35">
                  <c:v>-4.5</c:v>
                </c:pt>
                <c:pt idx="36">
                  <c:v>-4.4000000000000004</c:v>
                </c:pt>
                <c:pt idx="37">
                  <c:v>-4.3</c:v>
                </c:pt>
                <c:pt idx="38">
                  <c:v>-4.2</c:v>
                </c:pt>
                <c:pt idx="39">
                  <c:v>-4.0999999999999996</c:v>
                </c:pt>
                <c:pt idx="40">
                  <c:v>-4</c:v>
                </c:pt>
                <c:pt idx="41">
                  <c:v>-3.9</c:v>
                </c:pt>
                <c:pt idx="42">
                  <c:v>-3.8</c:v>
                </c:pt>
                <c:pt idx="43">
                  <c:v>-3.7</c:v>
                </c:pt>
                <c:pt idx="44">
                  <c:v>-3.6</c:v>
                </c:pt>
                <c:pt idx="45">
                  <c:v>-3.5</c:v>
                </c:pt>
                <c:pt idx="46">
                  <c:v>-3.4</c:v>
                </c:pt>
                <c:pt idx="47">
                  <c:v>-3.3</c:v>
                </c:pt>
                <c:pt idx="48">
                  <c:v>-3.2</c:v>
                </c:pt>
                <c:pt idx="49">
                  <c:v>-3.1</c:v>
                </c:pt>
                <c:pt idx="50">
                  <c:v>-3</c:v>
                </c:pt>
                <c:pt idx="51">
                  <c:v>-2.9</c:v>
                </c:pt>
                <c:pt idx="52">
                  <c:v>-2.8</c:v>
                </c:pt>
                <c:pt idx="53">
                  <c:v>-2.7</c:v>
                </c:pt>
                <c:pt idx="54">
                  <c:v>-2.6</c:v>
                </c:pt>
                <c:pt idx="55">
                  <c:v>-2.5</c:v>
                </c:pt>
                <c:pt idx="56">
                  <c:v>-2.4</c:v>
                </c:pt>
                <c:pt idx="57">
                  <c:v>-2.2999999999999998</c:v>
                </c:pt>
                <c:pt idx="58">
                  <c:v>-2.2000000000000002</c:v>
                </c:pt>
                <c:pt idx="59">
                  <c:v>-2.1</c:v>
                </c:pt>
                <c:pt idx="60">
                  <c:v>-2</c:v>
                </c:pt>
                <c:pt idx="61">
                  <c:v>-1.9</c:v>
                </c:pt>
                <c:pt idx="62">
                  <c:v>-1.8</c:v>
                </c:pt>
                <c:pt idx="63">
                  <c:v>-1.7</c:v>
                </c:pt>
                <c:pt idx="64">
                  <c:v>-1.6</c:v>
                </c:pt>
                <c:pt idx="65">
                  <c:v>-1.5</c:v>
                </c:pt>
                <c:pt idx="66">
                  <c:v>-1.4</c:v>
                </c:pt>
                <c:pt idx="67">
                  <c:v>-1.3</c:v>
                </c:pt>
                <c:pt idx="68">
                  <c:v>-1.2</c:v>
                </c:pt>
                <c:pt idx="69">
                  <c:v>-1.1000000000000001</c:v>
                </c:pt>
                <c:pt idx="70">
                  <c:v>-1</c:v>
                </c:pt>
                <c:pt idx="71">
                  <c:v>-0.9</c:v>
                </c:pt>
                <c:pt idx="72">
                  <c:v>-0.8</c:v>
                </c:pt>
                <c:pt idx="73">
                  <c:v>-0.7</c:v>
                </c:pt>
                <c:pt idx="74">
                  <c:v>-0.6</c:v>
                </c:pt>
                <c:pt idx="75">
                  <c:v>-0.5</c:v>
                </c:pt>
                <c:pt idx="76">
                  <c:v>-0.4</c:v>
                </c:pt>
                <c:pt idx="77">
                  <c:v>-0.3</c:v>
                </c:pt>
                <c:pt idx="78">
                  <c:v>-0.2</c:v>
                </c:pt>
                <c:pt idx="79">
                  <c:v>-0.1</c:v>
                </c:pt>
                <c:pt idx="80">
                  <c:v>0</c:v>
                </c:pt>
                <c:pt idx="81">
                  <c:v>0.1</c:v>
                </c:pt>
                <c:pt idx="82">
                  <c:v>0.2</c:v>
                </c:pt>
                <c:pt idx="83">
                  <c:v>0.3</c:v>
                </c:pt>
                <c:pt idx="84">
                  <c:v>0.4</c:v>
                </c:pt>
                <c:pt idx="85">
                  <c:v>0.5</c:v>
                </c:pt>
                <c:pt idx="86">
                  <c:v>0.6</c:v>
                </c:pt>
                <c:pt idx="87">
                  <c:v>0.7</c:v>
                </c:pt>
                <c:pt idx="88">
                  <c:v>0.8</c:v>
                </c:pt>
                <c:pt idx="89">
                  <c:v>0.9</c:v>
                </c:pt>
                <c:pt idx="90">
                  <c:v>1</c:v>
                </c:pt>
                <c:pt idx="91">
                  <c:v>1.1000000000000001</c:v>
                </c:pt>
                <c:pt idx="92">
                  <c:v>1.2</c:v>
                </c:pt>
                <c:pt idx="93">
                  <c:v>1.3</c:v>
                </c:pt>
                <c:pt idx="94">
                  <c:v>1.4</c:v>
                </c:pt>
                <c:pt idx="95">
                  <c:v>1.5</c:v>
                </c:pt>
                <c:pt idx="96">
                  <c:v>1.6</c:v>
                </c:pt>
                <c:pt idx="97">
                  <c:v>1.7</c:v>
                </c:pt>
                <c:pt idx="98">
                  <c:v>1.8</c:v>
                </c:pt>
                <c:pt idx="99">
                  <c:v>1.9</c:v>
                </c:pt>
                <c:pt idx="100">
                  <c:v>2</c:v>
                </c:pt>
                <c:pt idx="101">
                  <c:v>2.1</c:v>
                </c:pt>
                <c:pt idx="102">
                  <c:v>2.2000000000000002</c:v>
                </c:pt>
                <c:pt idx="103">
                  <c:v>2.2999999999999998</c:v>
                </c:pt>
                <c:pt idx="104">
                  <c:v>2.4</c:v>
                </c:pt>
                <c:pt idx="105">
                  <c:v>2.5</c:v>
                </c:pt>
                <c:pt idx="106">
                  <c:v>2.6</c:v>
                </c:pt>
                <c:pt idx="107">
                  <c:v>2.7</c:v>
                </c:pt>
                <c:pt idx="108">
                  <c:v>2.8</c:v>
                </c:pt>
                <c:pt idx="109">
                  <c:v>2.9</c:v>
                </c:pt>
                <c:pt idx="110">
                  <c:v>3</c:v>
                </c:pt>
                <c:pt idx="111">
                  <c:v>3.1</c:v>
                </c:pt>
                <c:pt idx="112">
                  <c:v>3.2</c:v>
                </c:pt>
                <c:pt idx="113">
                  <c:v>3.3</c:v>
                </c:pt>
                <c:pt idx="114">
                  <c:v>3.4</c:v>
                </c:pt>
                <c:pt idx="115">
                  <c:v>3.5</c:v>
                </c:pt>
                <c:pt idx="116">
                  <c:v>3.6</c:v>
                </c:pt>
                <c:pt idx="117">
                  <c:v>3.7</c:v>
                </c:pt>
                <c:pt idx="118">
                  <c:v>3.8</c:v>
                </c:pt>
                <c:pt idx="119">
                  <c:v>3.9</c:v>
                </c:pt>
                <c:pt idx="120">
                  <c:v>4</c:v>
                </c:pt>
                <c:pt idx="121">
                  <c:v>4.0999999999999996</c:v>
                </c:pt>
                <c:pt idx="122">
                  <c:v>4.2</c:v>
                </c:pt>
                <c:pt idx="123">
                  <c:v>4.3</c:v>
                </c:pt>
                <c:pt idx="124">
                  <c:v>4.4000000000000004</c:v>
                </c:pt>
                <c:pt idx="125">
                  <c:v>4.5</c:v>
                </c:pt>
                <c:pt idx="126">
                  <c:v>4.5999999999999996</c:v>
                </c:pt>
                <c:pt idx="127">
                  <c:v>4.7</c:v>
                </c:pt>
                <c:pt idx="128">
                  <c:v>4.8</c:v>
                </c:pt>
                <c:pt idx="129">
                  <c:v>4.9000000000000004</c:v>
                </c:pt>
                <c:pt idx="130">
                  <c:v>5</c:v>
                </c:pt>
                <c:pt idx="131">
                  <c:v>5.0999999999999996</c:v>
                </c:pt>
                <c:pt idx="132">
                  <c:v>5.2</c:v>
                </c:pt>
                <c:pt idx="133">
                  <c:v>5.3</c:v>
                </c:pt>
                <c:pt idx="134">
                  <c:v>5.4</c:v>
                </c:pt>
                <c:pt idx="135">
                  <c:v>5.5</c:v>
                </c:pt>
                <c:pt idx="136">
                  <c:v>5.6</c:v>
                </c:pt>
                <c:pt idx="137">
                  <c:v>5.7</c:v>
                </c:pt>
                <c:pt idx="138">
                  <c:v>5.8</c:v>
                </c:pt>
                <c:pt idx="139">
                  <c:v>5.9</c:v>
                </c:pt>
                <c:pt idx="140">
                  <c:v>6</c:v>
                </c:pt>
                <c:pt idx="141">
                  <c:v>6.1</c:v>
                </c:pt>
                <c:pt idx="142">
                  <c:v>6.2</c:v>
                </c:pt>
                <c:pt idx="143">
                  <c:v>6.3</c:v>
                </c:pt>
                <c:pt idx="144">
                  <c:v>6.4</c:v>
                </c:pt>
                <c:pt idx="145">
                  <c:v>6.5</c:v>
                </c:pt>
                <c:pt idx="146">
                  <c:v>6.6</c:v>
                </c:pt>
                <c:pt idx="147">
                  <c:v>6.7</c:v>
                </c:pt>
                <c:pt idx="148">
                  <c:v>6.8</c:v>
                </c:pt>
                <c:pt idx="149">
                  <c:v>6.9</c:v>
                </c:pt>
                <c:pt idx="150">
                  <c:v>7</c:v>
                </c:pt>
                <c:pt idx="151">
                  <c:v>7.1</c:v>
                </c:pt>
                <c:pt idx="152">
                  <c:v>7.2</c:v>
                </c:pt>
                <c:pt idx="153">
                  <c:v>7.3</c:v>
                </c:pt>
                <c:pt idx="154">
                  <c:v>7.4</c:v>
                </c:pt>
                <c:pt idx="155">
                  <c:v>7.5</c:v>
                </c:pt>
                <c:pt idx="156">
                  <c:v>7.6</c:v>
                </c:pt>
                <c:pt idx="157">
                  <c:v>7.7</c:v>
                </c:pt>
                <c:pt idx="158">
                  <c:v>7.8</c:v>
                </c:pt>
                <c:pt idx="159">
                  <c:v>7.9</c:v>
                </c:pt>
                <c:pt idx="160">
                  <c:v>8</c:v>
                </c:pt>
              </c:numCache>
            </c:numRef>
          </c:xVal>
          <c:yVal>
            <c:numRef>
              <c:f>Visualizations!$L$116:$L$276</c:f>
              <c:numCache>
                <c:formatCode>General</c:formatCode>
                <c:ptCount val="161"/>
                <c:pt idx="0">
                  <c:v>3.3535013046647811E-4</c:v>
                </c:pt>
                <c:pt idx="1">
                  <c:v>3.7060614062639654E-4</c:v>
                </c:pt>
                <c:pt idx="2">
                  <c:v>4.0956716498605043E-4</c:v>
                </c:pt>
                <c:pt idx="3">
                  <c:v>4.5262222324053502E-4</c:v>
                </c:pt>
                <c:pt idx="4">
                  <c:v>5.0020110707956432E-4</c:v>
                </c:pt>
                <c:pt idx="5">
                  <c:v>5.5277863692359955E-4</c:v>
                </c:pt>
                <c:pt idx="6">
                  <c:v>6.1087935943440102E-4</c:v>
                </c:pt>
                <c:pt idx="7">
                  <c:v>6.7508273063283811E-4</c:v>
                </c:pt>
                <c:pt idx="8">
                  <c:v>7.4602883383669699E-4</c:v>
                </c:pt>
                <c:pt idx="9">
                  <c:v>8.2442468639829533E-4</c:v>
                </c:pt>
                <c:pt idx="10">
                  <c:v>9.1105119440064539E-4</c:v>
                </c:pt>
                <c:pt idx="11">
                  <c:v>1.0067708200856369E-3</c:v>
                </c:pt>
                <c:pt idx="12">
                  <c:v>1.1125360328603216E-3</c:v>
                </c:pt>
                <c:pt idx="13">
                  <c:v>1.2293986212774202E-3</c:v>
                </c:pt>
                <c:pt idx="14">
                  <c:v>1.3585199504289591E-3</c:v>
                </c:pt>
                <c:pt idx="15">
                  <c:v>1.5011822567369917E-3</c:v>
                </c:pt>
                <c:pt idx="16">
                  <c:v>1.6588010801744215E-3</c:v>
                </c:pt>
                <c:pt idx="17">
                  <c:v>1.8329389424928053E-3</c:v>
                </c:pt>
                <c:pt idx="18">
                  <c:v>2.0253203890498819E-3</c:v>
                </c:pt>
                <c:pt idx="19">
                  <c:v>2.2378485212763335E-3</c:v>
                </c:pt>
                <c:pt idx="20">
                  <c:v>2.4726231566347743E-3</c:v>
                </c:pt>
                <c:pt idx="21">
                  <c:v>2.7319607630110591E-3</c:v>
                </c:pt>
                <c:pt idx="22">
                  <c:v>3.0184163247084241E-3</c:v>
                </c:pt>
                <c:pt idx="23">
                  <c:v>3.3348073074133443E-3</c:v>
                </c:pt>
                <c:pt idx="24">
                  <c:v>3.684239899435989E-3</c:v>
                </c:pt>
                <c:pt idx="25">
                  <c:v>4.0701377158961277E-3</c:v>
                </c:pt>
                <c:pt idx="26">
                  <c:v>4.4962731609411782E-3</c:v>
                </c:pt>
                <c:pt idx="27">
                  <c:v>4.9668016500569612E-3</c:v>
                </c:pt>
                <c:pt idx="28">
                  <c:v>5.4862988994504036E-3</c:v>
                </c:pt>
                <c:pt idx="29">
                  <c:v>6.0598014915841155E-3</c:v>
                </c:pt>
                <c:pt idx="30">
                  <c:v>6.6928509242848554E-3</c:v>
                </c:pt>
                <c:pt idx="31">
                  <c:v>7.3915413442819707E-3</c:v>
                </c:pt>
                <c:pt idx="32">
                  <c:v>8.1625711531598966E-3</c:v>
                </c:pt>
                <c:pt idx="33">
                  <c:v>9.0132986528478221E-3</c:v>
                </c:pt>
                <c:pt idx="34">
                  <c:v>9.9518018669043241E-3</c:v>
                </c:pt>
                <c:pt idx="35">
                  <c:v>1.098694263059318E-2</c:v>
                </c:pt>
                <c:pt idx="36">
                  <c:v>1.2128434984274237E-2</c:v>
                </c:pt>
                <c:pt idx="37">
                  <c:v>1.3386917827664779E-2</c:v>
                </c:pt>
                <c:pt idx="38">
                  <c:v>1.4774031693273055E-2</c:v>
                </c:pt>
                <c:pt idx="39">
                  <c:v>1.6302499371440946E-2</c:v>
                </c:pt>
                <c:pt idx="40">
                  <c:v>1.7986209962091559E-2</c:v>
                </c:pt>
                <c:pt idx="41">
                  <c:v>1.984030573407751E-2</c:v>
                </c:pt>
                <c:pt idx="42">
                  <c:v>2.1881270936130476E-2</c:v>
                </c:pt>
                <c:pt idx="43">
                  <c:v>2.4127021417669196E-2</c:v>
                </c:pt>
                <c:pt idx="44">
                  <c:v>2.6596993576865856E-2</c:v>
                </c:pt>
                <c:pt idx="45">
                  <c:v>2.9312230751356319E-2</c:v>
                </c:pt>
                <c:pt idx="46">
                  <c:v>3.2295464698450516E-2</c:v>
                </c:pt>
                <c:pt idx="47">
                  <c:v>3.5571189272636181E-2</c:v>
                </c:pt>
                <c:pt idx="48">
                  <c:v>3.9165722796764356E-2</c:v>
                </c:pt>
                <c:pt idx="49">
                  <c:v>4.3107254941086116E-2</c:v>
                </c:pt>
                <c:pt idx="50">
                  <c:v>4.7425873177566781E-2</c:v>
                </c:pt>
                <c:pt idx="51">
                  <c:v>5.2153563078417738E-2</c:v>
                </c:pt>
                <c:pt idx="52">
                  <c:v>5.7324175898868755E-2</c:v>
                </c:pt>
                <c:pt idx="53">
                  <c:v>6.2973356056996485E-2</c:v>
                </c:pt>
                <c:pt idx="54">
                  <c:v>6.9138420343346815E-2</c:v>
                </c:pt>
                <c:pt idx="55">
                  <c:v>7.5858180021243546E-2</c:v>
                </c:pt>
                <c:pt idx="56">
                  <c:v>8.317269649392238E-2</c:v>
                </c:pt>
                <c:pt idx="57">
                  <c:v>9.112296101485616E-2</c:v>
                </c:pt>
                <c:pt idx="58">
                  <c:v>9.9750489119685135E-2</c:v>
                </c:pt>
                <c:pt idx="59">
                  <c:v>0.10909682119561293</c:v>
                </c:pt>
                <c:pt idx="60">
                  <c:v>0.11920292202211755</c:v>
                </c:pt>
                <c:pt idx="61">
                  <c:v>0.13010847436299786</c:v>
                </c:pt>
                <c:pt idx="62">
                  <c:v>0.14185106490048777</c:v>
                </c:pt>
                <c:pt idx="63">
                  <c:v>0.1544652650835347</c:v>
                </c:pt>
                <c:pt idx="64">
                  <c:v>0.16798161486607552</c:v>
                </c:pt>
                <c:pt idx="65">
                  <c:v>0.18242552380635635</c:v>
                </c:pt>
                <c:pt idx="66">
                  <c:v>0.19781611144141825</c:v>
                </c:pt>
                <c:pt idx="67">
                  <c:v>0.21416501695744139</c:v>
                </c:pt>
                <c:pt idx="68">
                  <c:v>0.23147521650098238</c:v>
                </c:pt>
                <c:pt idx="69">
                  <c:v>0.24973989440488234</c:v>
                </c:pt>
                <c:pt idx="70">
                  <c:v>0.2689414213699951</c:v>
                </c:pt>
                <c:pt idx="71">
                  <c:v>0.289050497374996</c:v>
                </c:pt>
                <c:pt idx="72">
                  <c:v>0.31002551887238755</c:v>
                </c:pt>
                <c:pt idx="73">
                  <c:v>0.33181222783183389</c:v>
                </c:pt>
                <c:pt idx="74">
                  <c:v>0.35434369377420455</c:v>
                </c:pt>
                <c:pt idx="75">
                  <c:v>0.37754066879814541</c:v>
                </c:pt>
                <c:pt idx="76">
                  <c:v>0.401312339887548</c:v>
                </c:pt>
                <c:pt idx="77">
                  <c:v>0.42555748318834102</c:v>
                </c:pt>
                <c:pt idx="78">
                  <c:v>0.45016600268752216</c:v>
                </c:pt>
                <c:pt idx="79">
                  <c:v>0.47502081252105999</c:v>
                </c:pt>
                <c:pt idx="80">
                  <c:v>0.5</c:v>
                </c:pt>
                <c:pt idx="81">
                  <c:v>0.52497918747894001</c:v>
                </c:pt>
                <c:pt idx="82">
                  <c:v>0.54983399731247795</c:v>
                </c:pt>
                <c:pt idx="83">
                  <c:v>0.57444251681165903</c:v>
                </c:pt>
                <c:pt idx="84">
                  <c:v>0.598687660112452</c:v>
                </c:pt>
                <c:pt idx="85">
                  <c:v>0.62245933120185459</c:v>
                </c:pt>
                <c:pt idx="86">
                  <c:v>0.6456563062257954</c:v>
                </c:pt>
                <c:pt idx="87">
                  <c:v>0.66818777216816616</c:v>
                </c:pt>
                <c:pt idx="88">
                  <c:v>0.6899744811276125</c:v>
                </c:pt>
                <c:pt idx="89">
                  <c:v>0.71094950262500389</c:v>
                </c:pt>
                <c:pt idx="90">
                  <c:v>0.7310585786300049</c:v>
                </c:pt>
                <c:pt idx="91">
                  <c:v>0.75026010559511769</c:v>
                </c:pt>
                <c:pt idx="92">
                  <c:v>0.76852478349901754</c:v>
                </c:pt>
                <c:pt idx="93">
                  <c:v>0.78583498304255861</c:v>
                </c:pt>
                <c:pt idx="94">
                  <c:v>0.80218388855858169</c:v>
                </c:pt>
                <c:pt idx="95">
                  <c:v>0.81757447619364365</c:v>
                </c:pt>
                <c:pt idx="96">
                  <c:v>0.83201838513392445</c:v>
                </c:pt>
                <c:pt idx="97">
                  <c:v>0.84553473491646525</c:v>
                </c:pt>
                <c:pt idx="98">
                  <c:v>0.85814893509951229</c:v>
                </c:pt>
                <c:pt idx="99">
                  <c:v>0.86989152563700212</c:v>
                </c:pt>
                <c:pt idx="100">
                  <c:v>0.88079707797788231</c:v>
                </c:pt>
                <c:pt idx="101">
                  <c:v>0.89090317880438707</c:v>
                </c:pt>
                <c:pt idx="102">
                  <c:v>0.9002495108803148</c:v>
                </c:pt>
                <c:pt idx="103">
                  <c:v>0.90887703898514383</c:v>
                </c:pt>
                <c:pt idx="104">
                  <c:v>0.91682730350607766</c:v>
                </c:pt>
                <c:pt idx="105">
                  <c:v>0.92414181997875655</c:v>
                </c:pt>
                <c:pt idx="106">
                  <c:v>0.93086157965665328</c:v>
                </c:pt>
                <c:pt idx="107">
                  <c:v>0.9370266439430035</c:v>
                </c:pt>
                <c:pt idx="108">
                  <c:v>0.94267582410113127</c:v>
                </c:pt>
                <c:pt idx="109">
                  <c:v>0.94784643692158232</c:v>
                </c:pt>
                <c:pt idx="110">
                  <c:v>0.95257412682243336</c:v>
                </c:pt>
                <c:pt idx="111">
                  <c:v>0.95689274505891386</c:v>
                </c:pt>
                <c:pt idx="112">
                  <c:v>0.96083427720323566</c:v>
                </c:pt>
                <c:pt idx="113">
                  <c:v>0.96442881072736386</c:v>
                </c:pt>
                <c:pt idx="114">
                  <c:v>0.96770453530154943</c:v>
                </c:pt>
                <c:pt idx="115">
                  <c:v>0.97068776924864364</c:v>
                </c:pt>
                <c:pt idx="116">
                  <c:v>0.97340300642313404</c:v>
                </c:pt>
                <c:pt idx="117">
                  <c:v>0.9758729785823308</c:v>
                </c:pt>
                <c:pt idx="118">
                  <c:v>0.97811872906386943</c:v>
                </c:pt>
                <c:pt idx="119">
                  <c:v>0.98015969426592253</c:v>
                </c:pt>
                <c:pt idx="120">
                  <c:v>0.98201379003790845</c:v>
                </c:pt>
                <c:pt idx="121">
                  <c:v>0.9836975006285591</c:v>
                </c:pt>
                <c:pt idx="122">
                  <c:v>0.98522596830672693</c:v>
                </c:pt>
                <c:pt idx="123">
                  <c:v>0.98661308217233512</c:v>
                </c:pt>
                <c:pt idx="124">
                  <c:v>0.98787156501572571</c:v>
                </c:pt>
                <c:pt idx="125">
                  <c:v>0.98901305736940681</c:v>
                </c:pt>
                <c:pt idx="126">
                  <c:v>0.99004819813309575</c:v>
                </c:pt>
                <c:pt idx="127">
                  <c:v>0.99098670134715205</c:v>
                </c:pt>
                <c:pt idx="128">
                  <c:v>0.99183742884684012</c:v>
                </c:pt>
                <c:pt idx="129">
                  <c:v>0.99260845865571812</c:v>
                </c:pt>
                <c:pt idx="130">
                  <c:v>0.99330714907571527</c:v>
                </c:pt>
                <c:pt idx="131">
                  <c:v>0.99394019850841575</c:v>
                </c:pt>
                <c:pt idx="132">
                  <c:v>0.99451370110054949</c:v>
                </c:pt>
                <c:pt idx="133">
                  <c:v>0.99503319834994297</c:v>
                </c:pt>
                <c:pt idx="134">
                  <c:v>0.99550372683905886</c:v>
                </c:pt>
                <c:pt idx="135">
                  <c:v>0.99592986228410396</c:v>
                </c:pt>
                <c:pt idx="136">
                  <c:v>0.99631576010056411</c:v>
                </c:pt>
                <c:pt idx="137">
                  <c:v>0.99666519269258669</c:v>
                </c:pt>
                <c:pt idx="138">
                  <c:v>0.99698158367529166</c:v>
                </c:pt>
                <c:pt idx="139">
                  <c:v>0.99726803923698903</c:v>
                </c:pt>
                <c:pt idx="140">
                  <c:v>0.99752737684336534</c:v>
                </c:pt>
                <c:pt idx="141">
                  <c:v>0.9977621514787236</c:v>
                </c:pt>
                <c:pt idx="142">
                  <c:v>0.9979746796109501</c:v>
                </c:pt>
                <c:pt idx="143">
                  <c:v>0.99816706105750719</c:v>
                </c:pt>
                <c:pt idx="144">
                  <c:v>0.99834119891982553</c:v>
                </c:pt>
                <c:pt idx="145">
                  <c:v>0.99849881774326299</c:v>
                </c:pt>
                <c:pt idx="146">
                  <c:v>0.9986414800495711</c:v>
                </c:pt>
                <c:pt idx="147">
                  <c:v>0.99877060137872264</c:v>
                </c:pt>
                <c:pt idx="148">
                  <c:v>0.99888746396713979</c:v>
                </c:pt>
                <c:pt idx="149">
                  <c:v>0.9989932291799144</c:v>
                </c:pt>
                <c:pt idx="150">
                  <c:v>0.9990889488055994</c:v>
                </c:pt>
                <c:pt idx="151">
                  <c:v>0.99917557531360168</c:v>
                </c:pt>
                <c:pt idx="152">
                  <c:v>0.99925397116616332</c:v>
                </c:pt>
                <c:pt idx="153">
                  <c:v>0.99932491726936723</c:v>
                </c:pt>
                <c:pt idx="154">
                  <c:v>0.99938912064056562</c:v>
                </c:pt>
                <c:pt idx="155">
                  <c:v>0.9994472213630764</c:v>
                </c:pt>
                <c:pt idx="156">
                  <c:v>0.99949979889292051</c:v>
                </c:pt>
                <c:pt idx="157">
                  <c:v>0.9995473777767595</c:v>
                </c:pt>
                <c:pt idx="158">
                  <c:v>0.99959043283501392</c:v>
                </c:pt>
                <c:pt idx="159">
                  <c:v>0.99962939385937355</c:v>
                </c:pt>
                <c:pt idx="160">
                  <c:v>0.99966464986953363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8A-DD49-81C0-BCA8E9B8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78516"/>
        <c:axId val="6635194"/>
      </c:scatterChart>
      <c:valAx>
        <c:axId val="59378516"/>
        <c:scaling>
          <c:orientation val="minMax"/>
          <c:max val="8"/>
          <c:min val="-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(weighted sum)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6635194"/>
        <c:crosses val="min"/>
        <c:crossBetween val="midCat"/>
        <c:majorUnit val="2"/>
      </c:valAx>
      <c:valAx>
        <c:axId val="6635194"/>
        <c:scaling>
          <c:orientation val="minMax"/>
          <c:max val="1.100000000000000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σ(</a:t>
                </a:r>
                <a:r>
                  <a:rPr lang="en-US"/>
                  <a:t>z)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59378516"/>
        <c:crosses val="min"/>
        <c:crossBetween val="midCat"/>
        <c:majorUnit val="0.2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US" sz="1800" b="1" strike="noStrike">
                <a:solidFill>
                  <a:srgbClr val="000000"/>
                </a:solidFill>
                <a:uFillTx/>
                <a:latin typeface="Calibri"/>
              </a:rPr>
              <a:t>All Predicted Probabilities (Updates Live with Parameters)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P(Malignant)</c:v>
          </c:tx>
          <c:spPr>
            <a:ln w="28440">
              <a:noFill/>
              <a:prstDash val="solid"/>
            </a:ln>
          </c:spPr>
          <c:marker>
            <c:symbol val="circle"/>
            <c:size val="4"/>
            <c:spPr>
              <a:solidFill>
                <a:srgbClr val="ED7D31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Visualizations!$N$116:$N$265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</c:numCache>
            </c:numRef>
          </c:xVal>
          <c:yVal>
            <c:numRef>
              <c:f>Visualizations!$O$116:$O$265</c:f>
              <c:numCache>
                <c:formatCode>0.000000</c:formatCode>
                <c:ptCount val="15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81-994F-8381-BDF49D9A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82048"/>
        <c:axId val="26871148"/>
      </c:scatterChart>
      <c:valAx>
        <c:axId val="8508204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Sample # (1 to 150)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26871148"/>
        <c:crosses val="autoZero"/>
        <c:crossBetween val="midCat"/>
      </c:valAx>
      <c:valAx>
        <c:axId val="26871148"/>
        <c:scaling>
          <c:orientation val="minMax"/>
          <c:max val="1.05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US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P(Malignant)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5082048"/>
        <c:crosses val="autoZero"/>
        <c:crossBetween val="midCat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4</xdr:row>
      <xdr:rowOff>0</xdr:rowOff>
    </xdr:from>
    <xdr:to>
      <xdr:col>23</xdr:col>
      <xdr:colOff>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31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0</xdr:colOff>
      <xdr:row>31</xdr:row>
      <xdr:rowOff>0</xdr:rowOff>
    </xdr:from>
    <xdr:to>
      <xdr:col>23</xdr:col>
      <xdr:colOff>0</xdr:colOff>
      <xdr:row>57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11</xdr:col>
      <xdr:colOff>0</xdr:colOff>
      <xdr:row>84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0</xdr:colOff>
      <xdr:row>58</xdr:row>
      <xdr:rowOff>0</xdr:rowOff>
    </xdr:from>
    <xdr:to>
      <xdr:col>23</xdr:col>
      <xdr:colOff>0</xdr:colOff>
      <xdr:row>84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0</xdr:colOff>
      <xdr:row>111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G31"/>
  <sheetViews>
    <sheetView tabSelected="1" zoomScaleNormal="100" workbookViewId="0">
      <selection sqref="A1:G1"/>
    </sheetView>
  </sheetViews>
  <sheetFormatPr baseColWidth="10" defaultColWidth="8.6640625" defaultRowHeight="15" customHeight="1" x14ac:dyDescent="0.2"/>
  <cols>
    <col min="1" max="1" width="55" customWidth="1"/>
    <col min="2" max="2" width="35" customWidth="1"/>
    <col min="3" max="3" width="20" customWidth="1"/>
  </cols>
  <sheetData>
    <row r="1" spans="1:7" ht="24.5" customHeight="1" x14ac:dyDescent="0.25">
      <c r="A1" s="55" t="s">
        <v>0</v>
      </c>
      <c r="B1" s="56"/>
      <c r="C1" s="56"/>
      <c r="D1" s="56"/>
      <c r="E1" s="56"/>
      <c r="F1" s="56"/>
      <c r="G1" s="56"/>
    </row>
    <row r="2" spans="1:7" ht="16.25" customHeight="1" x14ac:dyDescent="0.2">
      <c r="A2" s="62" t="s">
        <v>1</v>
      </c>
      <c r="B2" s="56"/>
      <c r="C2" s="56"/>
      <c r="D2" s="56"/>
      <c r="E2" s="56"/>
      <c r="F2" s="56"/>
      <c r="G2" s="56"/>
    </row>
    <row r="4" spans="1:7" ht="15" customHeight="1" x14ac:dyDescent="0.2">
      <c r="A4" s="67" t="s">
        <v>2</v>
      </c>
      <c r="B4" s="56"/>
      <c r="C4" s="56"/>
      <c r="D4" s="56"/>
      <c r="E4" s="56"/>
      <c r="F4" s="56"/>
      <c r="G4" s="56"/>
    </row>
    <row r="6" spans="1:7" ht="15" customHeight="1" x14ac:dyDescent="0.2">
      <c r="A6" s="59" t="s">
        <v>3</v>
      </c>
      <c r="B6" s="56"/>
      <c r="C6" s="56"/>
      <c r="D6" s="56"/>
      <c r="E6" s="56"/>
      <c r="F6" s="56"/>
      <c r="G6" s="56"/>
    </row>
    <row r="7" spans="1:7" ht="15" customHeight="1" x14ac:dyDescent="0.2">
      <c r="A7" s="59" t="s">
        <v>4</v>
      </c>
      <c r="B7" s="56"/>
      <c r="C7" s="56"/>
      <c r="D7" s="56"/>
      <c r="E7" s="56"/>
      <c r="F7" s="56"/>
      <c r="G7" s="56"/>
    </row>
    <row r="8" spans="1:7" ht="15" customHeight="1" x14ac:dyDescent="0.2">
      <c r="A8" s="59" t="s">
        <v>5</v>
      </c>
      <c r="B8" s="56"/>
      <c r="C8" s="56"/>
      <c r="D8" s="56"/>
      <c r="E8" s="56"/>
      <c r="F8" s="56"/>
      <c r="G8" s="56"/>
    </row>
    <row r="9" spans="1:7" ht="15" customHeight="1" x14ac:dyDescent="0.2">
      <c r="A9" s="59"/>
      <c r="B9" s="56"/>
      <c r="C9" s="56"/>
      <c r="D9" s="56"/>
      <c r="E9" s="56"/>
      <c r="F9" s="56"/>
      <c r="G9" s="56"/>
    </row>
    <row r="10" spans="1:7" ht="15" customHeight="1" x14ac:dyDescent="0.2">
      <c r="A10" s="59" t="s">
        <v>6</v>
      </c>
      <c r="B10" s="56"/>
      <c r="C10" s="56"/>
      <c r="D10" s="56"/>
      <c r="E10" s="56"/>
      <c r="F10" s="56"/>
      <c r="G10" s="56"/>
    </row>
    <row r="11" spans="1:7" ht="15" customHeight="1" x14ac:dyDescent="0.2">
      <c r="A11" s="59" t="s">
        <v>7</v>
      </c>
      <c r="B11" s="56"/>
      <c r="C11" s="56"/>
      <c r="D11" s="56"/>
      <c r="E11" s="56"/>
      <c r="F11" s="56"/>
      <c r="G11" s="56"/>
    </row>
    <row r="12" spans="1:7" ht="15" customHeight="1" x14ac:dyDescent="0.2">
      <c r="A12" s="59"/>
      <c r="B12" s="56"/>
      <c r="C12" s="56"/>
      <c r="D12" s="56"/>
      <c r="E12" s="56"/>
      <c r="F12" s="56"/>
      <c r="G12" s="56"/>
    </row>
    <row r="13" spans="1:7" ht="15" customHeight="1" x14ac:dyDescent="0.2">
      <c r="A13" s="61" t="s">
        <v>8</v>
      </c>
      <c r="B13" s="56"/>
      <c r="C13" s="56"/>
      <c r="D13" s="56"/>
      <c r="E13" s="56"/>
      <c r="F13" s="56"/>
      <c r="G13" s="56"/>
    </row>
    <row r="14" spans="1:7" ht="15" customHeight="1" x14ac:dyDescent="0.2">
      <c r="A14" s="59"/>
      <c r="B14" s="56"/>
      <c r="C14" s="56"/>
      <c r="D14" s="56"/>
      <c r="E14" s="56"/>
      <c r="F14" s="56"/>
      <c r="G14" s="56"/>
    </row>
    <row r="15" spans="1:7" ht="15" customHeight="1" x14ac:dyDescent="0.2">
      <c r="A15" s="59" t="s">
        <v>9</v>
      </c>
      <c r="B15" s="56"/>
      <c r="C15" s="56"/>
      <c r="D15" s="56"/>
      <c r="E15" s="56"/>
      <c r="F15" s="56"/>
      <c r="G15" s="56"/>
    </row>
    <row r="16" spans="1:7" ht="15" customHeight="1" x14ac:dyDescent="0.2">
      <c r="A16" s="59" t="s">
        <v>10</v>
      </c>
      <c r="B16" s="56"/>
      <c r="C16" s="56"/>
      <c r="D16" s="56"/>
      <c r="E16" s="56"/>
      <c r="F16" s="56"/>
      <c r="G16" s="56"/>
    </row>
    <row r="17" spans="1:7" ht="15" customHeight="1" x14ac:dyDescent="0.2">
      <c r="A17" s="59" t="s">
        <v>11</v>
      </c>
      <c r="B17" s="56"/>
      <c r="C17" s="56"/>
      <c r="D17" s="56"/>
      <c r="E17" s="56"/>
      <c r="F17" s="56"/>
      <c r="G17" s="56"/>
    </row>
    <row r="18" spans="1:7" ht="15" customHeight="1" x14ac:dyDescent="0.2">
      <c r="A18" s="59" t="s">
        <v>12</v>
      </c>
      <c r="B18" s="56"/>
      <c r="C18" s="56"/>
      <c r="D18" s="56"/>
      <c r="E18" s="56"/>
      <c r="F18" s="56"/>
      <c r="G18" s="56"/>
    </row>
    <row r="19" spans="1:7" ht="15" customHeight="1" x14ac:dyDescent="0.2">
      <c r="A19" s="59" t="s">
        <v>13</v>
      </c>
      <c r="B19" s="56"/>
      <c r="C19" s="56"/>
      <c r="D19" s="56"/>
      <c r="E19" s="56"/>
      <c r="F19" s="56"/>
      <c r="G19" s="56"/>
    </row>
    <row r="20" spans="1:7" ht="15" customHeight="1" x14ac:dyDescent="0.2">
      <c r="A20" s="59" t="s">
        <v>14</v>
      </c>
      <c r="B20" s="56"/>
      <c r="C20" s="56"/>
      <c r="D20" s="56"/>
      <c r="E20" s="56"/>
      <c r="F20" s="56"/>
      <c r="G20" s="56"/>
    </row>
    <row r="21" spans="1:7" ht="15" customHeight="1" x14ac:dyDescent="0.2">
      <c r="A21" s="59" t="s">
        <v>15</v>
      </c>
      <c r="B21" s="56"/>
      <c r="C21" s="56"/>
      <c r="D21" s="56"/>
      <c r="E21" s="56"/>
      <c r="F21" s="56"/>
      <c r="G21" s="56"/>
    </row>
    <row r="22" spans="1:7" ht="15" customHeight="1" x14ac:dyDescent="0.2">
      <c r="A22" s="59" t="s">
        <v>16</v>
      </c>
      <c r="B22" s="56"/>
      <c r="C22" s="56"/>
      <c r="D22" s="56"/>
      <c r="E22" s="56"/>
      <c r="F22" s="56"/>
      <c r="G22" s="56"/>
    </row>
    <row r="23" spans="1:7" ht="15" customHeight="1" x14ac:dyDescent="0.2">
      <c r="A23" s="59" t="s">
        <v>17</v>
      </c>
      <c r="B23" s="56"/>
      <c r="C23" s="56"/>
      <c r="D23" s="56"/>
      <c r="E23" s="56"/>
      <c r="F23" s="56"/>
      <c r="G23" s="56"/>
    </row>
    <row r="24" spans="1:7" ht="15" customHeight="1" x14ac:dyDescent="0.2">
      <c r="A24" s="59"/>
      <c r="B24" s="56"/>
      <c r="C24" s="56"/>
      <c r="D24" s="56"/>
      <c r="E24" s="56"/>
      <c r="F24" s="56"/>
      <c r="G24" s="56"/>
    </row>
    <row r="25" spans="1:7" ht="15" customHeight="1" x14ac:dyDescent="0.2">
      <c r="A25" s="61" t="s">
        <v>18</v>
      </c>
      <c r="B25" s="56"/>
      <c r="C25" s="56"/>
      <c r="D25" s="56"/>
      <c r="E25" s="56"/>
      <c r="F25" s="56"/>
      <c r="G25" s="56"/>
    </row>
    <row r="26" spans="1:7" ht="15" customHeight="1" x14ac:dyDescent="0.2">
      <c r="A26" s="1" t="s">
        <v>19</v>
      </c>
      <c r="B26" s="63" t="s">
        <v>20</v>
      </c>
      <c r="C26" s="58"/>
    </row>
    <row r="27" spans="1:7" ht="15" customHeight="1" x14ac:dyDescent="0.2">
      <c r="A27" s="2" t="s">
        <v>21</v>
      </c>
      <c r="B27" s="65" t="s">
        <v>22</v>
      </c>
      <c r="C27" s="58"/>
    </row>
    <row r="28" spans="1:7" ht="15" customHeight="1" x14ac:dyDescent="0.2">
      <c r="A28" s="3" t="s">
        <v>23</v>
      </c>
      <c r="B28" s="60" t="s">
        <v>24</v>
      </c>
      <c r="C28" s="58"/>
    </row>
    <row r="29" spans="1:7" ht="15" customHeight="1" x14ac:dyDescent="0.2">
      <c r="A29" s="4" t="s">
        <v>25</v>
      </c>
      <c r="B29" s="57" t="s">
        <v>26</v>
      </c>
      <c r="C29" s="58"/>
    </row>
    <row r="30" spans="1:7" ht="15" customHeight="1" x14ac:dyDescent="0.2">
      <c r="A30" s="5" t="s">
        <v>27</v>
      </c>
      <c r="B30" s="66" t="s">
        <v>28</v>
      </c>
      <c r="C30" s="58"/>
    </row>
    <row r="31" spans="1:7" ht="15" customHeight="1" x14ac:dyDescent="0.2">
      <c r="A31" s="6" t="s">
        <v>29</v>
      </c>
      <c r="B31" s="64" t="s">
        <v>30</v>
      </c>
      <c r="C31" s="58"/>
    </row>
  </sheetData>
  <mergeCells count="29">
    <mergeCell ref="B31:C31"/>
    <mergeCell ref="B27:C27"/>
    <mergeCell ref="A19:G19"/>
    <mergeCell ref="A10:G10"/>
    <mergeCell ref="A13:G13"/>
    <mergeCell ref="A24:G24"/>
    <mergeCell ref="A15:G15"/>
    <mergeCell ref="A11:G11"/>
    <mergeCell ref="B30:C30"/>
    <mergeCell ref="A14:G14"/>
    <mergeCell ref="A17:G17"/>
    <mergeCell ref="A22:G22"/>
    <mergeCell ref="A20:G20"/>
    <mergeCell ref="A1:G1"/>
    <mergeCell ref="B29:C29"/>
    <mergeCell ref="A6:G6"/>
    <mergeCell ref="B28:C28"/>
    <mergeCell ref="A16:G16"/>
    <mergeCell ref="A7:G7"/>
    <mergeCell ref="A25:G25"/>
    <mergeCell ref="A18:G18"/>
    <mergeCell ref="A21:G21"/>
    <mergeCell ref="A12:G12"/>
    <mergeCell ref="A2:G2"/>
    <mergeCell ref="B26:C26"/>
    <mergeCell ref="A23:G23"/>
    <mergeCell ref="A8:G8"/>
    <mergeCell ref="A4:G4"/>
    <mergeCell ref="A9:G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D7D31"/>
  </sheetPr>
  <dimension ref="A1:D37"/>
  <sheetViews>
    <sheetView zoomScaleNormal="100" workbookViewId="0">
      <selection sqref="A1:D1"/>
    </sheetView>
  </sheetViews>
  <sheetFormatPr baseColWidth="10" defaultColWidth="8.6640625" defaultRowHeight="15" customHeight="1" x14ac:dyDescent="0.2"/>
  <cols>
    <col min="1" max="1" width="44" customWidth="1"/>
    <col min="2" max="2" width="20" customWidth="1"/>
    <col min="3" max="3" width="30" customWidth="1"/>
    <col min="4" max="4" width="25" customWidth="1"/>
  </cols>
  <sheetData>
    <row r="1" spans="1:4" ht="19.75" customHeight="1" x14ac:dyDescent="0.2">
      <c r="A1" s="70" t="s">
        <v>31</v>
      </c>
      <c r="B1" s="56"/>
      <c r="C1" s="56"/>
      <c r="D1" s="56"/>
    </row>
    <row r="3" spans="1:4" ht="15" customHeight="1" x14ac:dyDescent="0.2">
      <c r="A3" s="74" t="s">
        <v>32</v>
      </c>
      <c r="B3" s="69"/>
      <c r="C3" s="69"/>
      <c r="D3" s="58"/>
    </row>
    <row r="4" spans="1:4" ht="15" customHeight="1" x14ac:dyDescent="0.2">
      <c r="A4" s="7" t="s">
        <v>33</v>
      </c>
      <c r="B4" s="8">
        <v>0</v>
      </c>
      <c r="C4" s="71" t="s">
        <v>34</v>
      </c>
      <c r="D4" s="58"/>
    </row>
    <row r="5" spans="1:4" ht="15" customHeight="1" x14ac:dyDescent="0.2">
      <c r="A5" s="7" t="s">
        <v>35</v>
      </c>
      <c r="B5" s="8">
        <v>0</v>
      </c>
      <c r="C5" s="71" t="s">
        <v>36</v>
      </c>
      <c r="D5" s="58"/>
    </row>
    <row r="6" spans="1:4" ht="15" customHeight="1" x14ac:dyDescent="0.2">
      <c r="A6" s="7" t="s">
        <v>37</v>
      </c>
      <c r="B6" s="8">
        <v>0</v>
      </c>
      <c r="C6" s="71" t="s">
        <v>38</v>
      </c>
      <c r="D6" s="58"/>
    </row>
    <row r="8" spans="1:4" ht="15" customHeight="1" x14ac:dyDescent="0.2">
      <c r="A8" s="77" t="s">
        <v>39</v>
      </c>
      <c r="B8" s="69"/>
      <c r="C8" s="69"/>
      <c r="D8" s="58"/>
    </row>
    <row r="9" spans="1:4" ht="15" customHeight="1" x14ac:dyDescent="0.2">
      <c r="A9" s="7" t="s">
        <v>40</v>
      </c>
      <c r="B9" s="10">
        <v>0.1</v>
      </c>
      <c r="C9" s="71" t="s">
        <v>41</v>
      </c>
      <c r="D9" s="58"/>
    </row>
    <row r="11" spans="1:4" ht="15" customHeight="1" x14ac:dyDescent="0.2">
      <c r="A11" s="76" t="s">
        <v>42</v>
      </c>
      <c r="B11" s="69"/>
      <c r="C11" s="69"/>
      <c r="D11" s="58"/>
    </row>
    <row r="12" spans="1:4" ht="17.25" customHeight="1" x14ac:dyDescent="0.2">
      <c r="A12" s="7" t="s">
        <v>43</v>
      </c>
      <c r="B12" s="11">
        <f>Training!N3</f>
        <v>0.69314718055994629</v>
      </c>
      <c r="C12" s="71" t="s">
        <v>44</v>
      </c>
      <c r="D12" s="58"/>
    </row>
    <row r="13" spans="1:4" ht="17.25" customHeight="1" x14ac:dyDescent="0.2">
      <c r="A13" s="7" t="s">
        <v>45</v>
      </c>
      <c r="B13" s="12">
        <f>Training!O3</f>
        <v>0.38666666666666666</v>
      </c>
      <c r="C13" s="71" t="s">
        <v>46</v>
      </c>
      <c r="D13" s="58"/>
    </row>
    <row r="14" spans="1:4" ht="15" customHeight="1" x14ac:dyDescent="0.2">
      <c r="A14" s="7" t="s">
        <v>47</v>
      </c>
      <c r="B14" s="13" t="str">
        <f>COUNTIF(Training!L3:L152,1)&amp;" / 150"</f>
        <v>58 / 150</v>
      </c>
    </row>
    <row r="16" spans="1:4" ht="15" customHeight="1" x14ac:dyDescent="0.2">
      <c r="A16" s="72" t="s">
        <v>48</v>
      </c>
      <c r="B16" s="69"/>
      <c r="C16" s="69"/>
      <c r="D16" s="58"/>
    </row>
    <row r="17" spans="1:4" ht="15" customHeight="1" x14ac:dyDescent="0.2">
      <c r="A17" s="7" t="s">
        <v>49</v>
      </c>
      <c r="B17" s="14">
        <f>Training!P3</f>
        <v>-0.37583676978004726</v>
      </c>
      <c r="C17" s="71" t="s">
        <v>50</v>
      </c>
      <c r="D17" s="58"/>
    </row>
    <row r="18" spans="1:4" ht="15" customHeight="1" x14ac:dyDescent="0.2">
      <c r="A18" s="7" t="s">
        <v>51</v>
      </c>
      <c r="B18" s="14">
        <f>Training!Q3</f>
        <v>-0.20842680170998967</v>
      </c>
      <c r="C18" s="71" t="s">
        <v>52</v>
      </c>
      <c r="D18" s="58"/>
    </row>
    <row r="19" spans="1:4" ht="15" customHeight="1" x14ac:dyDescent="0.2">
      <c r="A19" s="7" t="s">
        <v>53</v>
      </c>
      <c r="B19" s="14">
        <f>Training!R3</f>
        <v>0.11333333333333333</v>
      </c>
      <c r="C19" s="71" t="s">
        <v>54</v>
      </c>
      <c r="D19" s="58"/>
    </row>
    <row r="21" spans="1:4" ht="15" customHeight="1" x14ac:dyDescent="0.2">
      <c r="A21" s="75" t="s">
        <v>55</v>
      </c>
      <c r="B21" s="69"/>
      <c r="C21" s="69"/>
      <c r="D21" s="58"/>
    </row>
    <row r="22" spans="1:4" ht="15" customHeight="1" x14ac:dyDescent="0.2">
      <c r="A22" s="15" t="s">
        <v>56</v>
      </c>
      <c r="B22" s="16">
        <f>B4 - B9 * B17</f>
        <v>3.7583676978004729E-2</v>
      </c>
      <c r="C22" s="73" t="s">
        <v>57</v>
      </c>
      <c r="D22" s="58"/>
    </row>
    <row r="23" spans="1:4" ht="15" customHeight="1" x14ac:dyDescent="0.2">
      <c r="A23" s="15" t="s">
        <v>58</v>
      </c>
      <c r="B23" s="16">
        <f>B5 - B9 * B18</f>
        <v>2.0842680170998967E-2</v>
      </c>
      <c r="C23" s="73" t="s">
        <v>59</v>
      </c>
      <c r="D23" s="58"/>
    </row>
    <row r="24" spans="1:4" ht="15" customHeight="1" x14ac:dyDescent="0.2">
      <c r="A24" s="15" t="s">
        <v>60</v>
      </c>
      <c r="B24" s="16">
        <f>B6 - B9 * B19</f>
        <v>-1.1333333333333334E-2</v>
      </c>
      <c r="C24" s="73" t="s">
        <v>61</v>
      </c>
      <c r="D24" s="58"/>
    </row>
    <row r="26" spans="1:4" ht="15" customHeight="1" x14ac:dyDescent="0.2">
      <c r="A26" s="74" t="s">
        <v>62</v>
      </c>
      <c r="B26" s="69"/>
      <c r="C26" s="69"/>
      <c r="D26" s="58"/>
    </row>
    <row r="27" spans="1:4" ht="15" customHeight="1" x14ac:dyDescent="0.2">
      <c r="A27" s="68" t="s">
        <v>63</v>
      </c>
      <c r="B27" s="69"/>
      <c r="C27" s="69"/>
      <c r="D27" s="58"/>
    </row>
    <row r="28" spans="1:4" ht="15" customHeight="1" x14ac:dyDescent="0.2">
      <c r="A28" s="68" t="s">
        <v>64</v>
      </c>
      <c r="B28" s="69"/>
      <c r="C28" s="69"/>
      <c r="D28" s="58"/>
    </row>
    <row r="29" spans="1:4" ht="15" customHeight="1" x14ac:dyDescent="0.2">
      <c r="A29" s="68" t="s">
        <v>65</v>
      </c>
      <c r="B29" s="69"/>
      <c r="C29" s="69"/>
      <c r="D29" s="58"/>
    </row>
    <row r="30" spans="1:4" ht="15" customHeight="1" x14ac:dyDescent="0.2">
      <c r="A30" s="68" t="s">
        <v>66</v>
      </c>
      <c r="B30" s="69"/>
      <c r="C30" s="69"/>
      <c r="D30" s="58"/>
    </row>
    <row r="31" spans="1:4" ht="15" customHeight="1" x14ac:dyDescent="0.2">
      <c r="A31" s="68" t="s">
        <v>67</v>
      </c>
      <c r="B31" s="69"/>
      <c r="C31" s="69"/>
      <c r="D31" s="58"/>
    </row>
    <row r="32" spans="1:4" ht="15" customHeight="1" x14ac:dyDescent="0.2">
      <c r="A32" s="68" t="s">
        <v>68</v>
      </c>
      <c r="B32" s="69"/>
      <c r="C32" s="69"/>
      <c r="D32" s="58"/>
    </row>
    <row r="33" spans="1:4" ht="15" customHeight="1" x14ac:dyDescent="0.2">
      <c r="A33" s="68" t="s">
        <v>69</v>
      </c>
      <c r="B33" s="69"/>
      <c r="C33" s="69"/>
      <c r="D33" s="58"/>
    </row>
    <row r="34" spans="1:4" ht="15" customHeight="1" x14ac:dyDescent="0.2">
      <c r="A34" s="68"/>
      <c r="B34" s="69"/>
      <c r="C34" s="69"/>
      <c r="D34" s="58"/>
    </row>
    <row r="35" spans="1:4" ht="15" customHeight="1" x14ac:dyDescent="0.2">
      <c r="A35" s="68" t="s">
        <v>70</v>
      </c>
      <c r="B35" s="69"/>
      <c r="C35" s="69"/>
      <c r="D35" s="58"/>
    </row>
    <row r="36" spans="1:4" ht="15" customHeight="1" x14ac:dyDescent="0.2">
      <c r="A36" s="68" t="s">
        <v>71</v>
      </c>
      <c r="B36" s="69"/>
      <c r="C36" s="69"/>
      <c r="D36" s="58"/>
    </row>
    <row r="37" spans="1:4" x14ac:dyDescent="0.2">
      <c r="A37" s="49" t="s">
        <v>72</v>
      </c>
    </row>
  </sheetData>
  <mergeCells count="29">
    <mergeCell ref="A8:D8"/>
    <mergeCell ref="C6:D6"/>
    <mergeCell ref="C24:D24"/>
    <mergeCell ref="A35:D35"/>
    <mergeCell ref="C5:D5"/>
    <mergeCell ref="A29:D29"/>
    <mergeCell ref="A28:D28"/>
    <mergeCell ref="A31:D31"/>
    <mergeCell ref="A34:D34"/>
    <mergeCell ref="A30:D30"/>
    <mergeCell ref="C22:D22"/>
    <mergeCell ref="C9:D9"/>
    <mergeCell ref="A11:D11"/>
    <mergeCell ref="A36:D36"/>
    <mergeCell ref="A1:D1"/>
    <mergeCell ref="C12:D12"/>
    <mergeCell ref="A16:D16"/>
    <mergeCell ref="C17:D17"/>
    <mergeCell ref="C23:D23"/>
    <mergeCell ref="A27:D27"/>
    <mergeCell ref="A3:D3"/>
    <mergeCell ref="C19:D19"/>
    <mergeCell ref="A21:D21"/>
    <mergeCell ref="A26:D26"/>
    <mergeCell ref="C13:D13"/>
    <mergeCell ref="A33:D33"/>
    <mergeCell ref="C18:D18"/>
    <mergeCell ref="A32:D32"/>
    <mergeCell ref="C4:D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F160"/>
  <sheetViews>
    <sheetView topLeftCell="A107" zoomScaleNormal="100" workbookViewId="0">
      <selection activeCell="D147" sqref="D147"/>
    </sheetView>
  </sheetViews>
  <sheetFormatPr baseColWidth="10" defaultColWidth="8.6640625" defaultRowHeight="15" customHeight="1" x14ac:dyDescent="0.2"/>
  <cols>
    <col min="1" max="1" width="6" customWidth="1"/>
    <col min="2" max="3" width="15" customWidth="1"/>
    <col min="4" max="6" width="20" customWidth="1"/>
  </cols>
  <sheetData>
    <row r="1" spans="1:6" ht="19.75" customHeight="1" x14ac:dyDescent="0.2">
      <c r="A1" s="70" t="s">
        <v>73</v>
      </c>
      <c r="B1" s="56"/>
      <c r="C1" s="56"/>
      <c r="D1" s="56"/>
      <c r="E1" s="56"/>
      <c r="F1" s="56"/>
    </row>
    <row r="2" spans="1:6" ht="15" customHeight="1" x14ac:dyDescent="0.2">
      <c r="A2" s="78" t="s">
        <v>74</v>
      </c>
      <c r="B2" s="56"/>
      <c r="C2" s="56"/>
      <c r="D2" s="56"/>
      <c r="E2" s="56"/>
      <c r="F2" s="56"/>
    </row>
    <row r="4" spans="1:6" ht="15" customHeight="1" x14ac:dyDescent="0.2">
      <c r="A4" s="74" t="s">
        <v>75</v>
      </c>
      <c r="B4" s="69"/>
      <c r="C4" s="69"/>
      <c r="D4" s="58"/>
    </row>
    <row r="5" spans="1:6" ht="15" customHeight="1" x14ac:dyDescent="0.2">
      <c r="A5" s="17" t="s">
        <v>76</v>
      </c>
      <c r="B5" s="17" t="s">
        <v>77</v>
      </c>
      <c r="C5" s="17" t="s">
        <v>78</v>
      </c>
      <c r="D5" s="17" t="s">
        <v>20</v>
      </c>
    </row>
    <row r="6" spans="1:6" ht="15" customHeight="1" x14ac:dyDescent="0.2">
      <c r="A6" s="18" t="s">
        <v>79</v>
      </c>
      <c r="B6" s="19">
        <f>AVERAGE(B11:B160)</f>
        <v>14.192093333333338</v>
      </c>
      <c r="C6" s="19">
        <f>STDEV(B11:B160)</f>
        <v>3.4784353640443513</v>
      </c>
      <c r="D6" s="9" t="s">
        <v>80</v>
      </c>
    </row>
    <row r="7" spans="1:6" ht="15" customHeight="1" x14ac:dyDescent="0.2">
      <c r="A7" s="18" t="s">
        <v>81</v>
      </c>
      <c r="B7" s="19">
        <f>AVERAGE(C11:C160)</f>
        <v>19.582666666666658</v>
      </c>
      <c r="C7" s="19">
        <f>STDEV(C11:C160)</f>
        <v>4.5101471972090428</v>
      </c>
      <c r="D7" s="9" t="s">
        <v>82</v>
      </c>
    </row>
    <row r="9" spans="1:6" ht="15" customHeight="1" x14ac:dyDescent="0.2">
      <c r="A9" s="74" t="s">
        <v>83</v>
      </c>
      <c r="B9" s="69"/>
      <c r="C9" s="69"/>
      <c r="D9" s="69"/>
      <c r="E9" s="69"/>
      <c r="F9" s="58"/>
    </row>
    <row r="10" spans="1:6" ht="15" customHeight="1" x14ac:dyDescent="0.2">
      <c r="A10" s="20" t="s">
        <v>84</v>
      </c>
      <c r="B10" s="20" t="s">
        <v>85</v>
      </c>
      <c r="C10" s="20" t="s">
        <v>86</v>
      </c>
      <c r="D10" s="20" t="s">
        <v>87</v>
      </c>
      <c r="E10" s="20" t="s">
        <v>88</v>
      </c>
      <c r="F10" s="20" t="s">
        <v>89</v>
      </c>
    </row>
    <row r="11" spans="1:6" ht="15" customHeight="1" x14ac:dyDescent="0.2">
      <c r="A11" s="21">
        <v>1</v>
      </c>
      <c r="B11" s="22">
        <v>12.47</v>
      </c>
      <c r="C11" s="22">
        <v>18.600000000000001</v>
      </c>
      <c r="D11" s="23">
        <v>0</v>
      </c>
      <c r="E11" s="24">
        <f t="shared" ref="E11:E42" si="0">(B11-$B$6)/$C$6</f>
        <v>-0.49507699672506544</v>
      </c>
      <c r="F11" s="24">
        <f t="shared" ref="F11:F42" si="1">(C11-$B$7)/$C$7</f>
        <v>-0.21787906773303259</v>
      </c>
    </row>
    <row r="12" spans="1:6" ht="15" customHeight="1" x14ac:dyDescent="0.2">
      <c r="A12" s="25">
        <v>2</v>
      </c>
      <c r="B12" s="26">
        <v>18.940000000000001</v>
      </c>
      <c r="C12" s="26">
        <v>21.31</v>
      </c>
      <c r="D12" s="27">
        <v>1</v>
      </c>
      <c r="E12" s="28">
        <f t="shared" si="0"/>
        <v>1.3649546907625465</v>
      </c>
      <c r="F12" s="28">
        <f t="shared" si="1"/>
        <v>0.38298823914267033</v>
      </c>
    </row>
    <row r="13" spans="1:6" ht="15" customHeight="1" x14ac:dyDescent="0.2">
      <c r="A13" s="21">
        <v>3</v>
      </c>
      <c r="B13" s="22">
        <v>15.46</v>
      </c>
      <c r="C13" s="22">
        <v>19.48</v>
      </c>
      <c r="D13" s="27">
        <v>1</v>
      </c>
      <c r="E13" s="24">
        <f t="shared" si="0"/>
        <v>0.36450488049100255</v>
      </c>
      <c r="F13" s="24">
        <f t="shared" si="1"/>
        <v>-2.2763484688523922E-2</v>
      </c>
    </row>
    <row r="14" spans="1:6" ht="15" customHeight="1" x14ac:dyDescent="0.2">
      <c r="A14" s="25">
        <v>4</v>
      </c>
      <c r="B14" s="26">
        <v>12.4</v>
      </c>
      <c r="C14" s="26">
        <v>17.68</v>
      </c>
      <c r="D14" s="23">
        <v>0</v>
      </c>
      <c r="E14" s="28">
        <f t="shared" si="0"/>
        <v>-0.51520098716156204</v>
      </c>
      <c r="F14" s="28">
        <f t="shared" si="1"/>
        <v>-0.42186354091592865</v>
      </c>
    </row>
    <row r="15" spans="1:6" ht="15" customHeight="1" x14ac:dyDescent="0.2">
      <c r="A15" s="21">
        <v>5</v>
      </c>
      <c r="B15" s="22">
        <v>11.54</v>
      </c>
      <c r="C15" s="22">
        <v>14.44</v>
      </c>
      <c r="D15" s="23">
        <v>0</v>
      </c>
      <c r="E15" s="24">
        <f t="shared" si="0"/>
        <v>-0.76243858395280606</v>
      </c>
      <c r="F15" s="24">
        <f t="shared" si="1"/>
        <v>-1.1402436421252569</v>
      </c>
    </row>
    <row r="16" spans="1:6" ht="15" customHeight="1" x14ac:dyDescent="0.2">
      <c r="A16" s="25">
        <v>6</v>
      </c>
      <c r="B16" s="26">
        <v>20.6</v>
      </c>
      <c r="C16" s="26">
        <v>29.33</v>
      </c>
      <c r="D16" s="27">
        <v>1</v>
      </c>
      <c r="E16" s="28">
        <f t="shared" si="0"/>
        <v>1.8421807496851796</v>
      </c>
      <c r="F16" s="28">
        <f t="shared" si="1"/>
        <v>2.1612007118892174</v>
      </c>
    </row>
    <row r="17" spans="1:6" ht="15" customHeight="1" x14ac:dyDescent="0.2">
      <c r="A17" s="21">
        <v>7</v>
      </c>
      <c r="B17" s="22">
        <v>22.01</v>
      </c>
      <c r="C17" s="22">
        <v>21.9</v>
      </c>
      <c r="D17" s="27">
        <v>1</v>
      </c>
      <c r="E17" s="24">
        <f t="shared" si="0"/>
        <v>2.2475354141917534</v>
      </c>
      <c r="F17" s="24">
        <f t="shared" si="1"/>
        <v>0.51380436868387513</v>
      </c>
    </row>
    <row r="18" spans="1:6" ht="15" customHeight="1" x14ac:dyDescent="0.2">
      <c r="A18" s="25">
        <v>8</v>
      </c>
      <c r="B18" s="26">
        <v>17.57</v>
      </c>
      <c r="C18" s="26">
        <v>15.05</v>
      </c>
      <c r="D18" s="27">
        <v>1</v>
      </c>
      <c r="E18" s="28">
        <f t="shared" si="0"/>
        <v>0.97109944936254189</v>
      </c>
      <c r="F18" s="28">
        <f t="shared" si="1"/>
        <v>-1.0049930675148584</v>
      </c>
    </row>
    <row r="19" spans="1:6" ht="15" customHeight="1" x14ac:dyDescent="0.2">
      <c r="A19" s="21">
        <v>9</v>
      </c>
      <c r="B19" s="22">
        <v>13.34</v>
      </c>
      <c r="C19" s="22">
        <v>15.86</v>
      </c>
      <c r="D19" s="23">
        <v>0</v>
      </c>
      <c r="E19" s="24">
        <f t="shared" si="0"/>
        <v>-0.24496454415717966</v>
      </c>
      <c r="F19" s="24">
        <f t="shared" si="1"/>
        <v>-0.82539804221252666</v>
      </c>
    </row>
    <row r="20" spans="1:6" ht="15" customHeight="1" x14ac:dyDescent="0.2">
      <c r="A20" s="25">
        <v>10</v>
      </c>
      <c r="B20" s="26">
        <v>13.9</v>
      </c>
      <c r="C20" s="26">
        <v>16.62</v>
      </c>
      <c r="D20" s="23">
        <v>0</v>
      </c>
      <c r="E20" s="28">
        <f t="shared" si="0"/>
        <v>-8.3972620665206943E-2</v>
      </c>
      <c r="F20" s="28">
        <f t="shared" si="1"/>
        <v>-0.65688912958317769</v>
      </c>
    </row>
    <row r="21" spans="1:6" ht="15" customHeight="1" x14ac:dyDescent="0.2">
      <c r="A21" s="21">
        <v>11</v>
      </c>
      <c r="B21" s="22">
        <v>13.21</v>
      </c>
      <c r="C21" s="22">
        <v>25.25</v>
      </c>
      <c r="D21" s="23">
        <v>0</v>
      </c>
      <c r="E21" s="24">
        <f t="shared" si="0"/>
        <v>-0.28233766925353015</v>
      </c>
      <c r="F21" s="24">
        <f t="shared" si="1"/>
        <v>1.2565739177737671</v>
      </c>
    </row>
    <row r="22" spans="1:6" ht="15" customHeight="1" x14ac:dyDescent="0.2">
      <c r="A22" s="25">
        <v>12</v>
      </c>
      <c r="B22" s="26">
        <v>16.78</v>
      </c>
      <c r="C22" s="26">
        <v>18.8</v>
      </c>
      <c r="D22" s="27">
        <v>1</v>
      </c>
      <c r="E22" s="28">
        <f t="shared" si="0"/>
        <v>0.74398584300779513</v>
      </c>
      <c r="F22" s="28">
        <f t="shared" si="1"/>
        <v>-0.1735346170410989</v>
      </c>
    </row>
    <row r="23" spans="1:6" ht="15" customHeight="1" x14ac:dyDescent="0.2">
      <c r="A23" s="21">
        <v>13</v>
      </c>
      <c r="B23" s="22">
        <v>14.97</v>
      </c>
      <c r="C23" s="22">
        <v>19.760000000000002</v>
      </c>
      <c r="D23" s="23">
        <v>0</v>
      </c>
      <c r="E23" s="24">
        <f t="shared" si="0"/>
        <v>0.22363694743552648</v>
      </c>
      <c r="F23" s="24">
        <f t="shared" si="1"/>
        <v>3.9318746280183704E-2</v>
      </c>
    </row>
    <row r="24" spans="1:6" ht="15" customHeight="1" x14ac:dyDescent="0.2">
      <c r="A24" s="25">
        <v>14</v>
      </c>
      <c r="B24" s="26">
        <v>16.260000000000002</v>
      </c>
      <c r="C24" s="26">
        <v>21.88</v>
      </c>
      <c r="D24" s="27">
        <v>1</v>
      </c>
      <c r="E24" s="28">
        <f t="shared" si="0"/>
        <v>0.59449334262239217</v>
      </c>
      <c r="F24" s="28">
        <f t="shared" si="1"/>
        <v>0.50936992361468181</v>
      </c>
    </row>
    <row r="25" spans="1:6" ht="15" customHeight="1" x14ac:dyDescent="0.2">
      <c r="A25" s="21">
        <v>15</v>
      </c>
      <c r="B25" s="22">
        <v>12.34</v>
      </c>
      <c r="C25" s="22">
        <v>12.27</v>
      </c>
      <c r="D25" s="23">
        <v>0</v>
      </c>
      <c r="E25" s="24">
        <f t="shared" si="0"/>
        <v>-0.53245012182141638</v>
      </c>
      <c r="F25" s="24">
        <f t="shared" si="1"/>
        <v>-1.621380932132739</v>
      </c>
    </row>
    <row r="26" spans="1:6" ht="15" customHeight="1" x14ac:dyDescent="0.2">
      <c r="A26" s="25">
        <v>16</v>
      </c>
      <c r="B26" s="26">
        <v>19.100000000000001</v>
      </c>
      <c r="C26" s="26">
        <v>26.29</v>
      </c>
      <c r="D26" s="27">
        <v>1</v>
      </c>
      <c r="E26" s="28">
        <f t="shared" si="0"/>
        <v>1.4109523831888244</v>
      </c>
      <c r="F26" s="28">
        <f t="shared" si="1"/>
        <v>1.487165061371823</v>
      </c>
    </row>
    <row r="27" spans="1:6" ht="15" customHeight="1" x14ac:dyDescent="0.2">
      <c r="A27" s="21">
        <v>17</v>
      </c>
      <c r="B27" s="22">
        <v>14.81</v>
      </c>
      <c r="C27" s="22">
        <v>14.7</v>
      </c>
      <c r="D27" s="23">
        <v>0</v>
      </c>
      <c r="E27" s="24">
        <f t="shared" si="0"/>
        <v>0.17763925500924854</v>
      </c>
      <c r="F27" s="24">
        <f t="shared" si="1"/>
        <v>-1.0825958562257429</v>
      </c>
    </row>
    <row r="28" spans="1:6" ht="15" customHeight="1" x14ac:dyDescent="0.2">
      <c r="A28" s="25">
        <v>18</v>
      </c>
      <c r="B28" s="26">
        <v>10.16</v>
      </c>
      <c r="C28" s="26">
        <v>19.59</v>
      </c>
      <c r="D28" s="23">
        <v>0</v>
      </c>
      <c r="E28" s="28">
        <f t="shared" si="0"/>
        <v>-1.1591686811294524</v>
      </c>
      <c r="F28" s="28">
        <f t="shared" si="1"/>
        <v>1.6259631920395611E-3</v>
      </c>
    </row>
    <row r="29" spans="1:6" ht="15" customHeight="1" x14ac:dyDescent="0.2">
      <c r="A29" s="21">
        <v>19</v>
      </c>
      <c r="B29" s="22">
        <v>6.9809999999999999</v>
      </c>
      <c r="C29" s="22">
        <v>13.43</v>
      </c>
      <c r="D29" s="23">
        <v>0</v>
      </c>
      <c r="E29" s="24">
        <f t="shared" si="0"/>
        <v>-2.073085332524061</v>
      </c>
      <c r="F29" s="24">
        <f t="shared" si="1"/>
        <v>-1.3641831181195228</v>
      </c>
    </row>
    <row r="30" spans="1:6" ht="15" customHeight="1" x14ac:dyDescent="0.2">
      <c r="A30" s="25">
        <v>20</v>
      </c>
      <c r="B30" s="26">
        <v>20.55</v>
      </c>
      <c r="C30" s="26">
        <v>20.86</v>
      </c>
      <c r="D30" s="27">
        <v>1</v>
      </c>
      <c r="E30" s="28">
        <f t="shared" si="0"/>
        <v>1.8278064708019677</v>
      </c>
      <c r="F30" s="28">
        <f t="shared" si="1"/>
        <v>0.28321322508581936</v>
      </c>
    </row>
    <row r="31" spans="1:6" ht="15" customHeight="1" x14ac:dyDescent="0.2">
      <c r="A31" s="21">
        <v>21</v>
      </c>
      <c r="B31" s="22">
        <v>13.8</v>
      </c>
      <c r="C31" s="22">
        <v>15.79</v>
      </c>
      <c r="D31" s="27">
        <v>1</v>
      </c>
      <c r="E31" s="24">
        <f t="shared" si="0"/>
        <v>-0.11272117843163051</v>
      </c>
      <c r="F31" s="24">
        <f t="shared" si="1"/>
        <v>-0.84091859995470353</v>
      </c>
    </row>
    <row r="32" spans="1:6" ht="15" customHeight="1" x14ac:dyDescent="0.2">
      <c r="A32" s="25">
        <v>22</v>
      </c>
      <c r="B32" s="26">
        <v>12.1</v>
      </c>
      <c r="C32" s="26">
        <v>17.72</v>
      </c>
      <c r="D32" s="23">
        <v>0</v>
      </c>
      <c r="E32" s="28">
        <f t="shared" si="0"/>
        <v>-0.60144666046083328</v>
      </c>
      <c r="F32" s="28">
        <f t="shared" si="1"/>
        <v>-0.41299465077754205</v>
      </c>
    </row>
    <row r="33" spans="1:6" ht="15" customHeight="1" x14ac:dyDescent="0.2">
      <c r="A33" s="21">
        <v>23</v>
      </c>
      <c r="B33" s="22">
        <v>21.61</v>
      </c>
      <c r="C33" s="22">
        <v>22.28</v>
      </c>
      <c r="D33" s="27">
        <v>1</v>
      </c>
      <c r="E33" s="24">
        <f t="shared" si="0"/>
        <v>2.1325411831260581</v>
      </c>
      <c r="F33" s="24">
        <f t="shared" si="1"/>
        <v>0.59805882499855001</v>
      </c>
    </row>
    <row r="34" spans="1:6" ht="15" customHeight="1" x14ac:dyDescent="0.2">
      <c r="A34" s="25">
        <v>24</v>
      </c>
      <c r="B34" s="26">
        <v>10.029999999999999</v>
      </c>
      <c r="C34" s="26">
        <v>21.28</v>
      </c>
      <c r="D34" s="23">
        <v>0</v>
      </c>
      <c r="E34" s="28">
        <f t="shared" si="0"/>
        <v>-1.1965418062258035</v>
      </c>
      <c r="F34" s="28">
        <f t="shared" si="1"/>
        <v>0.37633657153888078</v>
      </c>
    </row>
    <row r="35" spans="1:6" ht="15" customHeight="1" x14ac:dyDescent="0.2">
      <c r="A35" s="21">
        <v>25</v>
      </c>
      <c r="B35" s="22">
        <v>11.6</v>
      </c>
      <c r="C35" s="22">
        <v>24.49</v>
      </c>
      <c r="D35" s="23">
        <v>0</v>
      </c>
      <c r="E35" s="24">
        <f t="shared" si="0"/>
        <v>-0.74518944929295172</v>
      </c>
      <c r="F35" s="24">
        <f t="shared" si="1"/>
        <v>1.0880650051444183</v>
      </c>
    </row>
    <row r="36" spans="1:6" ht="15" customHeight="1" x14ac:dyDescent="0.2">
      <c r="A36" s="25">
        <v>26</v>
      </c>
      <c r="B36" s="26">
        <v>13.53</v>
      </c>
      <c r="C36" s="26">
        <v>10.94</v>
      </c>
      <c r="D36" s="23">
        <v>0</v>
      </c>
      <c r="E36" s="28">
        <f t="shared" si="0"/>
        <v>-0.19034228440097484</v>
      </c>
      <c r="F36" s="28">
        <f t="shared" si="1"/>
        <v>-1.916271529234099</v>
      </c>
    </row>
    <row r="37" spans="1:6" ht="15" customHeight="1" x14ac:dyDescent="0.2">
      <c r="A37" s="21">
        <v>27</v>
      </c>
      <c r="B37" s="22">
        <v>13.28</v>
      </c>
      <c r="C37" s="22">
        <v>13.72</v>
      </c>
      <c r="D37" s="23">
        <v>0</v>
      </c>
      <c r="E37" s="24">
        <f t="shared" si="0"/>
        <v>-0.262213678817034</v>
      </c>
      <c r="F37" s="24">
        <f t="shared" si="1"/>
        <v>-1.2998836646162184</v>
      </c>
    </row>
    <row r="38" spans="1:6" ht="15" customHeight="1" x14ac:dyDescent="0.2">
      <c r="A38" s="25">
        <v>28</v>
      </c>
      <c r="B38" s="26">
        <v>10.29</v>
      </c>
      <c r="C38" s="26">
        <v>27.61</v>
      </c>
      <c r="D38" s="23">
        <v>0</v>
      </c>
      <c r="E38" s="28">
        <f t="shared" si="0"/>
        <v>-1.1217955560331019</v>
      </c>
      <c r="F38" s="28">
        <f t="shared" si="1"/>
        <v>1.7798384359385864</v>
      </c>
    </row>
    <row r="39" spans="1:6" ht="15" customHeight="1" x14ac:dyDescent="0.2">
      <c r="A39" s="21">
        <v>29</v>
      </c>
      <c r="B39" s="22">
        <v>12.76</v>
      </c>
      <c r="C39" s="22">
        <v>18.84</v>
      </c>
      <c r="D39" s="23">
        <v>0</v>
      </c>
      <c r="E39" s="24">
        <f t="shared" si="0"/>
        <v>-0.41170617920243702</v>
      </c>
      <c r="F39" s="24">
        <f t="shared" si="1"/>
        <v>-0.16466572690271233</v>
      </c>
    </row>
    <row r="40" spans="1:6" ht="15" customHeight="1" x14ac:dyDescent="0.2">
      <c r="A40" s="25">
        <v>30</v>
      </c>
      <c r="B40" s="26">
        <v>17.2</v>
      </c>
      <c r="C40" s="26">
        <v>24.52</v>
      </c>
      <c r="D40" s="27">
        <v>1</v>
      </c>
      <c r="E40" s="28">
        <f t="shared" si="0"/>
        <v>0.86472978562677405</v>
      </c>
      <c r="F40" s="28">
        <f t="shared" si="1"/>
        <v>1.0947166727482087</v>
      </c>
    </row>
    <row r="41" spans="1:6" ht="15" customHeight="1" x14ac:dyDescent="0.2">
      <c r="A41" s="21">
        <v>31</v>
      </c>
      <c r="B41" s="22">
        <v>11.13</v>
      </c>
      <c r="C41" s="22">
        <v>22.44</v>
      </c>
      <c r="D41" s="23">
        <v>0</v>
      </c>
      <c r="E41" s="24">
        <f t="shared" si="0"/>
        <v>-0.8803076707951426</v>
      </c>
      <c r="F41" s="24">
        <f t="shared" si="1"/>
        <v>0.63353438555209707</v>
      </c>
    </row>
    <row r="42" spans="1:6" ht="15" customHeight="1" x14ac:dyDescent="0.2">
      <c r="A42" s="25">
        <v>32</v>
      </c>
      <c r="B42" s="26">
        <v>12.06</v>
      </c>
      <c r="C42" s="26">
        <v>12.74</v>
      </c>
      <c r="D42" s="23">
        <v>0</v>
      </c>
      <c r="E42" s="28">
        <f t="shared" si="0"/>
        <v>-0.61294608356740254</v>
      </c>
      <c r="F42" s="28">
        <f t="shared" si="1"/>
        <v>-1.5171714730066943</v>
      </c>
    </row>
    <row r="43" spans="1:6" ht="15" customHeight="1" x14ac:dyDescent="0.2">
      <c r="A43" s="21">
        <v>33</v>
      </c>
      <c r="B43" s="22">
        <v>9.7420000000000009</v>
      </c>
      <c r="C43" s="22">
        <v>19.12</v>
      </c>
      <c r="D43" s="23">
        <v>0</v>
      </c>
      <c r="E43" s="24">
        <f t="shared" ref="E43:E74" si="2">(B43-$B$6)/$C$6</f>
        <v>-1.2793376525931033</v>
      </c>
      <c r="F43" s="24">
        <f t="shared" ref="F43:F74" si="3">(C43-$B$7)/$C$7</f>
        <v>-0.1025834959340047</v>
      </c>
    </row>
    <row r="44" spans="1:6" ht="15" customHeight="1" x14ac:dyDescent="0.2">
      <c r="A44" s="25">
        <v>34</v>
      </c>
      <c r="B44" s="26">
        <v>13.68</v>
      </c>
      <c r="C44" s="26">
        <v>16.329999999999998</v>
      </c>
      <c r="D44" s="23">
        <v>0</v>
      </c>
      <c r="E44" s="28">
        <f t="shared" si="2"/>
        <v>-0.14721944775133922</v>
      </c>
      <c r="F44" s="28">
        <f t="shared" si="3"/>
        <v>-0.72118858308648237</v>
      </c>
    </row>
    <row r="45" spans="1:6" ht="15" customHeight="1" x14ac:dyDescent="0.2">
      <c r="A45" s="21">
        <v>35</v>
      </c>
      <c r="B45" s="22">
        <v>10.18</v>
      </c>
      <c r="C45" s="22">
        <v>17.53</v>
      </c>
      <c r="D45" s="23">
        <v>0</v>
      </c>
      <c r="E45" s="24">
        <f t="shared" si="2"/>
        <v>-1.1534189695761679</v>
      </c>
      <c r="F45" s="24">
        <f t="shared" si="3"/>
        <v>-0.45512187893487871</v>
      </c>
    </row>
    <row r="46" spans="1:6" ht="15" customHeight="1" x14ac:dyDescent="0.2">
      <c r="A46" s="25">
        <v>36</v>
      </c>
      <c r="B46" s="26">
        <v>11.52</v>
      </c>
      <c r="C46" s="26">
        <v>18.75</v>
      </c>
      <c r="D46" s="23">
        <v>0</v>
      </c>
      <c r="E46" s="28">
        <f t="shared" si="2"/>
        <v>-0.76818829550609069</v>
      </c>
      <c r="F46" s="28">
        <f t="shared" si="3"/>
        <v>-0.18462072971408253</v>
      </c>
    </row>
    <row r="47" spans="1:6" ht="15" customHeight="1" x14ac:dyDescent="0.2">
      <c r="A47" s="21">
        <v>37</v>
      </c>
      <c r="B47" s="22">
        <v>16.02</v>
      </c>
      <c r="C47" s="22">
        <v>23.24</v>
      </c>
      <c r="D47" s="27">
        <v>1</v>
      </c>
      <c r="E47" s="24">
        <f t="shared" si="2"/>
        <v>0.52549680398297471</v>
      </c>
      <c r="F47" s="24">
        <f t="shared" si="3"/>
        <v>0.81091218831983181</v>
      </c>
    </row>
    <row r="48" spans="1:6" ht="15" customHeight="1" x14ac:dyDescent="0.2">
      <c r="A48" s="25">
        <v>38</v>
      </c>
      <c r="B48" s="26">
        <v>11.74</v>
      </c>
      <c r="C48" s="26">
        <v>14.02</v>
      </c>
      <c r="D48" s="23">
        <v>0</v>
      </c>
      <c r="E48" s="28">
        <f t="shared" si="2"/>
        <v>-0.70494146841995842</v>
      </c>
      <c r="F48" s="28">
        <f t="shared" si="3"/>
        <v>-1.2333669885783178</v>
      </c>
    </row>
    <row r="49" spans="1:6" ht="15" customHeight="1" x14ac:dyDescent="0.2">
      <c r="A49" s="21">
        <v>39</v>
      </c>
      <c r="B49" s="22">
        <v>18.25</v>
      </c>
      <c r="C49" s="22">
        <v>19.98</v>
      </c>
      <c r="D49" s="27">
        <v>1</v>
      </c>
      <c r="E49" s="24">
        <f t="shared" si="2"/>
        <v>1.1665896421742228</v>
      </c>
      <c r="F49" s="24">
        <f t="shared" si="3"/>
        <v>8.8097642041310667E-2</v>
      </c>
    </row>
    <row r="50" spans="1:6" ht="15" customHeight="1" x14ac:dyDescent="0.2">
      <c r="A50" s="25">
        <v>40</v>
      </c>
      <c r="B50" s="26">
        <v>14.62</v>
      </c>
      <c r="C50" s="26">
        <v>24.02</v>
      </c>
      <c r="D50" s="23">
        <v>0</v>
      </c>
      <c r="E50" s="28">
        <f t="shared" si="2"/>
        <v>0.1230169952530432</v>
      </c>
      <c r="F50" s="28">
        <f t="shared" si="3"/>
        <v>0.98385554601837399</v>
      </c>
    </row>
    <row r="51" spans="1:6" ht="15" customHeight="1" x14ac:dyDescent="0.2">
      <c r="A51" s="21">
        <v>41</v>
      </c>
      <c r="B51" s="22">
        <v>10.49</v>
      </c>
      <c r="C51" s="22">
        <v>19.29</v>
      </c>
      <c r="D51" s="23">
        <v>0</v>
      </c>
      <c r="E51" s="24">
        <f t="shared" si="2"/>
        <v>-1.0642984405002542</v>
      </c>
      <c r="F51" s="24">
        <f t="shared" si="3"/>
        <v>-6.4890712845861356E-2</v>
      </c>
    </row>
    <row r="52" spans="1:6" ht="15" customHeight="1" x14ac:dyDescent="0.2">
      <c r="A52" s="25">
        <v>42</v>
      </c>
      <c r="B52" s="26">
        <v>15.08</v>
      </c>
      <c r="C52" s="26">
        <v>25.74</v>
      </c>
      <c r="D52" s="27">
        <v>1</v>
      </c>
      <c r="E52" s="28">
        <f t="shared" si="2"/>
        <v>0.25526036097859234</v>
      </c>
      <c r="F52" s="28">
        <f t="shared" si="3"/>
        <v>1.3652178219690048</v>
      </c>
    </row>
    <row r="53" spans="1:6" ht="15" customHeight="1" x14ac:dyDescent="0.2">
      <c r="A53" s="21">
        <v>43</v>
      </c>
      <c r="B53" s="22">
        <v>11.61</v>
      </c>
      <c r="C53" s="22">
        <v>16.02</v>
      </c>
      <c r="D53" s="23">
        <v>0</v>
      </c>
      <c r="E53" s="24">
        <f t="shared" si="2"/>
        <v>-0.74231459351630935</v>
      </c>
      <c r="F53" s="24">
        <f t="shared" si="3"/>
        <v>-0.78992248165897949</v>
      </c>
    </row>
    <row r="54" spans="1:6" ht="15" customHeight="1" x14ac:dyDescent="0.2">
      <c r="A54" s="25">
        <v>44</v>
      </c>
      <c r="B54" s="26">
        <v>11.84</v>
      </c>
      <c r="C54" s="26">
        <v>18.940000000000001</v>
      </c>
      <c r="D54" s="23">
        <v>0</v>
      </c>
      <c r="E54" s="28">
        <f t="shared" si="2"/>
        <v>-0.67619291065353482</v>
      </c>
      <c r="F54" s="28">
        <f t="shared" si="3"/>
        <v>-0.14249350155674509</v>
      </c>
    </row>
    <row r="55" spans="1:6" ht="15" customHeight="1" x14ac:dyDescent="0.2">
      <c r="A55" s="21">
        <v>45</v>
      </c>
      <c r="B55" s="22">
        <v>11.89</v>
      </c>
      <c r="C55" s="22">
        <v>17.36</v>
      </c>
      <c r="D55" s="23">
        <v>0</v>
      </c>
      <c r="E55" s="24">
        <f t="shared" si="2"/>
        <v>-0.66181863177032274</v>
      </c>
      <c r="F55" s="24">
        <f t="shared" si="3"/>
        <v>-0.49281466202302282</v>
      </c>
    </row>
    <row r="56" spans="1:6" ht="15" customHeight="1" x14ac:dyDescent="0.2">
      <c r="A56" s="25">
        <v>46</v>
      </c>
      <c r="B56" s="26">
        <v>11.34</v>
      </c>
      <c r="C56" s="26">
        <v>21.26</v>
      </c>
      <c r="D56" s="23">
        <v>0</v>
      </c>
      <c r="E56" s="28">
        <f t="shared" si="2"/>
        <v>-0.81993569948565315</v>
      </c>
      <c r="F56" s="28">
        <f t="shared" si="3"/>
        <v>0.37190212646968751</v>
      </c>
    </row>
    <row r="57" spans="1:6" ht="15" customHeight="1" x14ac:dyDescent="0.2">
      <c r="A57" s="21">
        <v>47</v>
      </c>
      <c r="B57" s="22">
        <v>9.2949999999999999</v>
      </c>
      <c r="C57" s="22">
        <v>13.9</v>
      </c>
      <c r="D57" s="23">
        <v>0</v>
      </c>
      <c r="E57" s="24">
        <f t="shared" si="2"/>
        <v>-1.4078437058090174</v>
      </c>
      <c r="F57" s="24">
        <f t="shared" si="3"/>
        <v>-1.259973658993478</v>
      </c>
    </row>
    <row r="58" spans="1:6" ht="15" customHeight="1" x14ac:dyDescent="0.2">
      <c r="A58" s="25">
        <v>48</v>
      </c>
      <c r="B58" s="26">
        <v>9.423</v>
      </c>
      <c r="C58" s="26">
        <v>27.88</v>
      </c>
      <c r="D58" s="23">
        <v>0</v>
      </c>
      <c r="E58" s="28">
        <f t="shared" si="2"/>
        <v>-1.3710455518679949</v>
      </c>
      <c r="F58" s="28">
        <f t="shared" si="3"/>
        <v>1.8397034443726969</v>
      </c>
    </row>
    <row r="59" spans="1:6" ht="15" customHeight="1" x14ac:dyDescent="0.2">
      <c r="A59" s="21">
        <v>49</v>
      </c>
      <c r="B59" s="22">
        <v>11.67</v>
      </c>
      <c r="C59" s="22">
        <v>20.02</v>
      </c>
      <c r="D59" s="23">
        <v>0</v>
      </c>
      <c r="E59" s="24">
        <f t="shared" si="2"/>
        <v>-0.72506545885645501</v>
      </c>
      <c r="F59" s="24">
        <f t="shared" si="3"/>
        <v>9.6966532179697251E-2</v>
      </c>
    </row>
    <row r="60" spans="1:6" ht="15" customHeight="1" x14ac:dyDescent="0.2">
      <c r="A60" s="25">
        <v>50</v>
      </c>
      <c r="B60" s="26">
        <v>12.89</v>
      </c>
      <c r="C60" s="26">
        <v>15.7</v>
      </c>
      <c r="D60" s="23">
        <v>0</v>
      </c>
      <c r="E60" s="28">
        <f t="shared" si="2"/>
        <v>-0.37433305410608603</v>
      </c>
      <c r="F60" s="28">
        <f t="shared" si="3"/>
        <v>-0.86087360276607372</v>
      </c>
    </row>
    <row r="61" spans="1:6" ht="15" customHeight="1" x14ac:dyDescent="0.2">
      <c r="A61" s="21">
        <v>51</v>
      </c>
      <c r="B61" s="22">
        <v>17.190000000000001</v>
      </c>
      <c r="C61" s="22">
        <v>22.07</v>
      </c>
      <c r="D61" s="27">
        <v>1</v>
      </c>
      <c r="E61" s="24">
        <f t="shared" si="2"/>
        <v>0.86185492985013223</v>
      </c>
      <c r="F61" s="24">
        <f t="shared" si="3"/>
        <v>0.5514971517720193</v>
      </c>
    </row>
    <row r="62" spans="1:6" ht="15" customHeight="1" x14ac:dyDescent="0.2">
      <c r="A62" s="25">
        <v>52</v>
      </c>
      <c r="B62" s="26">
        <v>18.63</v>
      </c>
      <c r="C62" s="26">
        <v>25.11</v>
      </c>
      <c r="D62" s="27">
        <v>1</v>
      </c>
      <c r="E62" s="28">
        <f t="shared" si="2"/>
        <v>1.2758341616866324</v>
      </c>
      <c r="F62" s="28">
        <f t="shared" si="3"/>
        <v>1.2255328022894134</v>
      </c>
    </row>
    <row r="63" spans="1:6" ht="15" customHeight="1" x14ac:dyDescent="0.2">
      <c r="A63" s="21">
        <v>53</v>
      </c>
      <c r="B63" s="22">
        <v>13.11</v>
      </c>
      <c r="C63" s="22">
        <v>22.54</v>
      </c>
      <c r="D63" s="23">
        <v>0</v>
      </c>
      <c r="E63" s="24">
        <f t="shared" si="2"/>
        <v>-0.31108622701995425</v>
      </c>
      <c r="F63" s="24">
        <f t="shared" si="3"/>
        <v>0.65570661089806348</v>
      </c>
    </row>
    <row r="64" spans="1:6" ht="15" customHeight="1" x14ac:dyDescent="0.2">
      <c r="A64" s="25">
        <v>54</v>
      </c>
      <c r="B64" s="26">
        <v>13.94</v>
      </c>
      <c r="C64" s="26">
        <v>13.17</v>
      </c>
      <c r="D64" s="23">
        <v>0</v>
      </c>
      <c r="E64" s="28">
        <f t="shared" si="2"/>
        <v>-7.2473197558637709E-2</v>
      </c>
      <c r="F64" s="28">
        <f t="shared" si="3"/>
        <v>-1.4218309040190367</v>
      </c>
    </row>
    <row r="65" spans="1:6" ht="15" customHeight="1" x14ac:dyDescent="0.2">
      <c r="A65" s="21">
        <v>55</v>
      </c>
      <c r="B65" s="22">
        <v>11.9</v>
      </c>
      <c r="C65" s="22">
        <v>14.65</v>
      </c>
      <c r="D65" s="23">
        <v>0</v>
      </c>
      <c r="E65" s="24">
        <f t="shared" si="2"/>
        <v>-0.65894377599368048</v>
      </c>
      <c r="F65" s="24">
        <f t="shared" si="3"/>
        <v>-1.093681968898726</v>
      </c>
    </row>
    <row r="66" spans="1:6" ht="15" customHeight="1" x14ac:dyDescent="0.2">
      <c r="A66" s="25">
        <v>56</v>
      </c>
      <c r="B66" s="26">
        <v>13.17</v>
      </c>
      <c r="C66" s="26">
        <v>18.22</v>
      </c>
      <c r="D66" s="23">
        <v>0</v>
      </c>
      <c r="E66" s="28">
        <f t="shared" si="2"/>
        <v>-0.29383709236009992</v>
      </c>
      <c r="F66" s="28">
        <f t="shared" si="3"/>
        <v>-0.30213352404770744</v>
      </c>
    </row>
    <row r="67" spans="1:6" ht="15" customHeight="1" x14ac:dyDescent="0.2">
      <c r="A67" s="21">
        <v>57</v>
      </c>
      <c r="B67" s="22">
        <v>10.25</v>
      </c>
      <c r="C67" s="22">
        <v>16.18</v>
      </c>
      <c r="D67" s="23">
        <v>0</v>
      </c>
      <c r="E67" s="24">
        <f t="shared" si="2"/>
        <v>-1.1332949791396711</v>
      </c>
      <c r="F67" s="24">
        <f t="shared" si="3"/>
        <v>-0.75444692110543243</v>
      </c>
    </row>
    <row r="68" spans="1:6" ht="15" customHeight="1" x14ac:dyDescent="0.2">
      <c r="A68" s="25">
        <v>58</v>
      </c>
      <c r="B68" s="26">
        <v>25.22</v>
      </c>
      <c r="C68" s="26">
        <v>24.91</v>
      </c>
      <c r="D68" s="27">
        <v>1</v>
      </c>
      <c r="E68" s="28">
        <f t="shared" si="2"/>
        <v>3.1703641184939526</v>
      </c>
      <c r="F68" s="28">
        <f t="shared" si="3"/>
        <v>1.1811883515974797</v>
      </c>
    </row>
    <row r="69" spans="1:6" ht="15" customHeight="1" x14ac:dyDescent="0.2">
      <c r="A69" s="21">
        <v>59</v>
      </c>
      <c r="B69" s="22">
        <v>13.48</v>
      </c>
      <c r="C69" s="22">
        <v>20.82</v>
      </c>
      <c r="D69" s="27">
        <v>1</v>
      </c>
      <c r="E69" s="24">
        <f t="shared" si="2"/>
        <v>-0.20471656328418636</v>
      </c>
      <c r="F69" s="24">
        <f t="shared" si="3"/>
        <v>0.27434433494743277</v>
      </c>
    </row>
    <row r="70" spans="1:6" ht="15" customHeight="1" x14ac:dyDescent="0.2">
      <c r="A70" s="25">
        <v>60</v>
      </c>
      <c r="B70" s="26">
        <v>11.29</v>
      </c>
      <c r="C70" s="26">
        <v>13.04</v>
      </c>
      <c r="D70" s="23">
        <v>0</v>
      </c>
      <c r="E70" s="28">
        <f t="shared" si="2"/>
        <v>-0.83430997836886522</v>
      </c>
      <c r="F70" s="28">
        <f t="shared" si="3"/>
        <v>-1.4506547969687937</v>
      </c>
    </row>
    <row r="71" spans="1:6" ht="15" customHeight="1" x14ac:dyDescent="0.2">
      <c r="A71" s="21">
        <v>61</v>
      </c>
      <c r="B71" s="22">
        <v>12.86</v>
      </c>
      <c r="C71" s="22">
        <v>18</v>
      </c>
      <c r="D71" s="23">
        <v>0</v>
      </c>
      <c r="E71" s="24">
        <f t="shared" si="2"/>
        <v>-0.38295762143601342</v>
      </c>
      <c r="F71" s="24">
        <f t="shared" si="3"/>
        <v>-0.35091241980883442</v>
      </c>
    </row>
    <row r="72" spans="1:6" ht="15" customHeight="1" x14ac:dyDescent="0.2">
      <c r="A72" s="25">
        <v>62</v>
      </c>
      <c r="B72" s="26">
        <v>19.690000000000001</v>
      </c>
      <c r="C72" s="26">
        <v>21.25</v>
      </c>
      <c r="D72" s="27">
        <v>1</v>
      </c>
      <c r="E72" s="28">
        <f t="shared" si="2"/>
        <v>1.5805688740107242</v>
      </c>
      <c r="F72" s="28">
        <f t="shared" si="3"/>
        <v>0.36968490393509046</v>
      </c>
    </row>
    <row r="73" spans="1:6" ht="15" customHeight="1" x14ac:dyDescent="0.2">
      <c r="A73" s="21">
        <v>63</v>
      </c>
      <c r="B73" s="22">
        <v>21.56</v>
      </c>
      <c r="C73" s="22">
        <v>22.39</v>
      </c>
      <c r="D73" s="27">
        <v>1</v>
      </c>
      <c r="E73" s="24">
        <f t="shared" si="2"/>
        <v>2.1181669042428459</v>
      </c>
      <c r="F73" s="24">
        <f t="shared" si="3"/>
        <v>0.62244827287911342</v>
      </c>
    </row>
    <row r="74" spans="1:6" ht="15" customHeight="1" x14ac:dyDescent="0.2">
      <c r="A74" s="25">
        <v>64</v>
      </c>
      <c r="B74" s="26">
        <v>14.4</v>
      </c>
      <c r="C74" s="26">
        <v>26.99</v>
      </c>
      <c r="D74" s="23">
        <v>0</v>
      </c>
      <c r="E74" s="28">
        <f t="shared" si="2"/>
        <v>5.9770168166911442E-2</v>
      </c>
      <c r="F74" s="28">
        <f t="shared" si="3"/>
        <v>1.6423706387935912</v>
      </c>
    </row>
    <row r="75" spans="1:6" ht="15" customHeight="1" x14ac:dyDescent="0.2">
      <c r="A75" s="21">
        <v>65</v>
      </c>
      <c r="B75" s="22">
        <v>12.3</v>
      </c>
      <c r="C75" s="22">
        <v>19.02</v>
      </c>
      <c r="D75" s="23">
        <v>0</v>
      </c>
      <c r="E75" s="24">
        <f t="shared" ref="E75:E106" si="4">(B75-$B$6)/$C$6</f>
        <v>-0.54394954492798564</v>
      </c>
      <c r="F75" s="24">
        <f t="shared" ref="F75:F106" si="5">(C75-$B$7)/$C$7</f>
        <v>-0.12475572127997195</v>
      </c>
    </row>
    <row r="76" spans="1:6" ht="15" customHeight="1" x14ac:dyDescent="0.2">
      <c r="A76" s="25">
        <v>66</v>
      </c>
      <c r="B76" s="26">
        <v>12.62</v>
      </c>
      <c r="C76" s="26">
        <v>23.97</v>
      </c>
      <c r="D76" s="23">
        <v>0</v>
      </c>
      <c r="E76" s="28">
        <f t="shared" si="4"/>
        <v>-0.45195416007543032</v>
      </c>
      <c r="F76" s="28">
        <f t="shared" si="5"/>
        <v>0.97276943334539046</v>
      </c>
    </row>
    <row r="77" spans="1:6" ht="15" customHeight="1" x14ac:dyDescent="0.2">
      <c r="A77" s="21">
        <v>67</v>
      </c>
      <c r="B77" s="22">
        <v>15.78</v>
      </c>
      <c r="C77" s="22">
        <v>22.91</v>
      </c>
      <c r="D77" s="27">
        <v>1</v>
      </c>
      <c r="E77" s="24">
        <f t="shared" si="4"/>
        <v>0.45650026534355787</v>
      </c>
      <c r="F77" s="24">
        <f t="shared" si="5"/>
        <v>0.73774384467814136</v>
      </c>
    </row>
    <row r="78" spans="1:6" ht="15" customHeight="1" x14ac:dyDescent="0.2">
      <c r="A78" s="25">
        <v>68</v>
      </c>
      <c r="B78" s="26">
        <v>20.18</v>
      </c>
      <c r="C78" s="26">
        <v>23.97</v>
      </c>
      <c r="D78" s="27">
        <v>1</v>
      </c>
      <c r="E78" s="28">
        <f t="shared" si="4"/>
        <v>1.7214368070661996</v>
      </c>
      <c r="F78" s="28">
        <f t="shared" si="5"/>
        <v>0.97276943334539046</v>
      </c>
    </row>
    <row r="79" spans="1:6" ht="15" customHeight="1" x14ac:dyDescent="0.2">
      <c r="A79" s="21">
        <v>69</v>
      </c>
      <c r="B79" s="22">
        <v>11.81</v>
      </c>
      <c r="C79" s="22">
        <v>17.39</v>
      </c>
      <c r="D79" s="23">
        <v>0</v>
      </c>
      <c r="E79" s="24">
        <f t="shared" si="4"/>
        <v>-0.68481747798346171</v>
      </c>
      <c r="F79" s="24">
        <f t="shared" si="5"/>
        <v>-0.4861629944192325</v>
      </c>
    </row>
    <row r="80" spans="1:6" ht="15" customHeight="1" x14ac:dyDescent="0.2">
      <c r="A80" s="25">
        <v>70</v>
      </c>
      <c r="B80" s="26">
        <v>12.98</v>
      </c>
      <c r="C80" s="26">
        <v>19.350000000000001</v>
      </c>
      <c r="D80" s="23">
        <v>0</v>
      </c>
      <c r="E80" s="28">
        <f t="shared" si="4"/>
        <v>-0.34845935211630474</v>
      </c>
      <c r="F80" s="28">
        <f t="shared" si="5"/>
        <v>-5.1587377638280696E-2</v>
      </c>
    </row>
    <row r="81" spans="1:6" ht="15" customHeight="1" x14ac:dyDescent="0.2">
      <c r="A81" s="21">
        <v>71</v>
      </c>
      <c r="B81" s="22">
        <v>13.77</v>
      </c>
      <c r="C81" s="22">
        <v>22.29</v>
      </c>
      <c r="D81" s="27">
        <v>1</v>
      </c>
      <c r="E81" s="24">
        <f t="shared" si="4"/>
        <v>-0.12134574576155795</v>
      </c>
      <c r="F81" s="24">
        <f t="shared" si="5"/>
        <v>0.60027604753314623</v>
      </c>
    </row>
    <row r="82" spans="1:6" ht="15" customHeight="1" x14ac:dyDescent="0.2">
      <c r="A82" s="25">
        <v>72</v>
      </c>
      <c r="B82" s="26">
        <v>15.78</v>
      </c>
      <c r="C82" s="26">
        <v>17.89</v>
      </c>
      <c r="D82" s="27">
        <v>1</v>
      </c>
      <c r="E82" s="28">
        <f t="shared" si="4"/>
        <v>0.45650026534355787</v>
      </c>
      <c r="F82" s="28">
        <f t="shared" si="5"/>
        <v>-0.37530186768939788</v>
      </c>
    </row>
    <row r="83" spans="1:6" ht="15" customHeight="1" x14ac:dyDescent="0.2">
      <c r="A83" s="21">
        <v>73</v>
      </c>
      <c r="B83" s="22">
        <v>14.06</v>
      </c>
      <c r="C83" s="22">
        <v>17.18</v>
      </c>
      <c r="D83" s="23">
        <v>0</v>
      </c>
      <c r="E83" s="24">
        <f t="shared" si="4"/>
        <v>-3.7974928238929014E-2</v>
      </c>
      <c r="F83" s="24">
        <f t="shared" si="5"/>
        <v>-0.53272466764576321</v>
      </c>
    </row>
    <row r="84" spans="1:6" ht="15" customHeight="1" x14ac:dyDescent="0.2">
      <c r="A84" s="25">
        <v>74</v>
      </c>
      <c r="B84" s="26">
        <v>16.46</v>
      </c>
      <c r="C84" s="26">
        <v>20.11</v>
      </c>
      <c r="D84" s="27">
        <v>1</v>
      </c>
      <c r="E84" s="28">
        <f t="shared" si="4"/>
        <v>0.65199045815523926</v>
      </c>
      <c r="F84" s="28">
        <f t="shared" si="5"/>
        <v>0.11692153499106744</v>
      </c>
    </row>
    <row r="85" spans="1:6" ht="15" customHeight="1" x14ac:dyDescent="0.2">
      <c r="A85" s="21">
        <v>75</v>
      </c>
      <c r="B85" s="22">
        <v>7.7290000000000001</v>
      </c>
      <c r="C85" s="22">
        <v>25.49</v>
      </c>
      <c r="D85" s="23">
        <v>0</v>
      </c>
      <c r="E85" s="24">
        <f t="shared" si="4"/>
        <v>-1.858046120431212</v>
      </c>
      <c r="F85" s="24">
        <f t="shared" si="5"/>
        <v>1.3097872586040875</v>
      </c>
    </row>
    <row r="86" spans="1:6" ht="15" customHeight="1" x14ac:dyDescent="0.2">
      <c r="A86" s="25">
        <v>76</v>
      </c>
      <c r="B86" s="26">
        <v>13.47</v>
      </c>
      <c r="C86" s="26">
        <v>14.06</v>
      </c>
      <c r="D86" s="23">
        <v>0</v>
      </c>
      <c r="E86" s="28">
        <f t="shared" si="4"/>
        <v>-0.20759141906082867</v>
      </c>
      <c r="F86" s="28">
        <f t="shared" si="5"/>
        <v>-1.224498098439931</v>
      </c>
    </row>
    <row r="87" spans="1:6" ht="15" customHeight="1" x14ac:dyDescent="0.2">
      <c r="A87" s="21">
        <v>77</v>
      </c>
      <c r="B87" s="22">
        <v>14.03</v>
      </c>
      <c r="C87" s="22">
        <v>21.25</v>
      </c>
      <c r="D87" s="23">
        <v>0</v>
      </c>
      <c r="E87" s="24">
        <f t="shared" si="4"/>
        <v>-4.6599495568856446E-2</v>
      </c>
      <c r="F87" s="24">
        <f t="shared" si="5"/>
        <v>0.36968490393509046</v>
      </c>
    </row>
    <row r="88" spans="1:6" ht="15" customHeight="1" x14ac:dyDescent="0.2">
      <c r="A88" s="25">
        <v>78</v>
      </c>
      <c r="B88" s="26">
        <v>13.96</v>
      </c>
      <c r="C88" s="26">
        <v>17.05</v>
      </c>
      <c r="D88" s="27">
        <v>1</v>
      </c>
      <c r="E88" s="28">
        <f t="shared" si="4"/>
        <v>-6.6723486005352592E-2</v>
      </c>
      <c r="F88" s="28">
        <f t="shared" si="5"/>
        <v>-0.56154856059552005</v>
      </c>
    </row>
    <row r="89" spans="1:6" ht="15" customHeight="1" x14ac:dyDescent="0.2">
      <c r="A89" s="21">
        <v>79</v>
      </c>
      <c r="B89" s="22">
        <v>10.75</v>
      </c>
      <c r="C89" s="22">
        <v>14.97</v>
      </c>
      <c r="D89" s="23">
        <v>0</v>
      </c>
      <c r="E89" s="24">
        <f t="shared" si="4"/>
        <v>-0.98955219030755281</v>
      </c>
      <c r="F89" s="24">
        <f t="shared" si="5"/>
        <v>-1.0227308477916319</v>
      </c>
    </row>
    <row r="90" spans="1:6" ht="15" customHeight="1" x14ac:dyDescent="0.2">
      <c r="A90" s="25">
        <v>80</v>
      </c>
      <c r="B90" s="26">
        <v>11.27</v>
      </c>
      <c r="C90" s="26">
        <v>12.96</v>
      </c>
      <c r="D90" s="23">
        <v>0</v>
      </c>
      <c r="E90" s="28">
        <f t="shared" si="4"/>
        <v>-0.84005968992214985</v>
      </c>
      <c r="F90" s="28">
        <f t="shared" si="5"/>
        <v>-1.468392577245567</v>
      </c>
    </row>
    <row r="91" spans="1:6" ht="15" customHeight="1" x14ac:dyDescent="0.2">
      <c r="A91" s="21">
        <v>81</v>
      </c>
      <c r="B91" s="22">
        <v>16.16</v>
      </c>
      <c r="C91" s="22">
        <v>21.54</v>
      </c>
      <c r="D91" s="27">
        <v>1</v>
      </c>
      <c r="E91" s="24">
        <f t="shared" si="4"/>
        <v>0.56574478485596802</v>
      </c>
      <c r="F91" s="24">
        <f t="shared" si="5"/>
        <v>0.43398435743839431</v>
      </c>
    </row>
    <row r="92" spans="1:6" ht="15" customHeight="1" x14ac:dyDescent="0.2">
      <c r="A92" s="25">
        <v>82</v>
      </c>
      <c r="B92" s="26">
        <v>11.25</v>
      </c>
      <c r="C92" s="26">
        <v>14.78</v>
      </c>
      <c r="D92" s="23">
        <v>0</v>
      </c>
      <c r="E92" s="28">
        <f t="shared" si="4"/>
        <v>-0.84580940147543449</v>
      </c>
      <c r="F92" s="28">
        <f t="shared" si="5"/>
        <v>-1.0648580759489694</v>
      </c>
    </row>
    <row r="93" spans="1:6" ht="15" customHeight="1" x14ac:dyDescent="0.2">
      <c r="A93" s="21">
        <v>83</v>
      </c>
      <c r="B93" s="22">
        <v>14.48</v>
      </c>
      <c r="C93" s="22">
        <v>21.46</v>
      </c>
      <c r="D93" s="27">
        <v>1</v>
      </c>
      <c r="E93" s="24">
        <f t="shared" si="4"/>
        <v>8.2769014380050396E-2</v>
      </c>
      <c r="F93" s="24">
        <f t="shared" si="5"/>
        <v>0.41624657716162117</v>
      </c>
    </row>
    <row r="94" spans="1:6" ht="15" customHeight="1" x14ac:dyDescent="0.2">
      <c r="A94" s="25">
        <v>84</v>
      </c>
      <c r="B94" s="26">
        <v>20.94</v>
      </c>
      <c r="C94" s="26">
        <v>23.56</v>
      </c>
      <c r="D94" s="27">
        <v>1</v>
      </c>
      <c r="E94" s="28">
        <f t="shared" si="4"/>
        <v>1.93992584609102</v>
      </c>
      <c r="F94" s="28">
        <f t="shared" si="5"/>
        <v>0.88186330942692603</v>
      </c>
    </row>
    <row r="95" spans="1:6" ht="15" customHeight="1" x14ac:dyDescent="0.2">
      <c r="A95" s="21">
        <v>85</v>
      </c>
      <c r="B95" s="22">
        <v>17.93</v>
      </c>
      <c r="C95" s="22">
        <v>24.48</v>
      </c>
      <c r="D95" s="27">
        <v>1</v>
      </c>
      <c r="E95" s="24">
        <f t="shared" si="4"/>
        <v>1.0745942573216669</v>
      </c>
      <c r="F95" s="24">
        <f t="shared" si="5"/>
        <v>1.0858477826098221</v>
      </c>
    </row>
    <row r="96" spans="1:6" ht="15" customHeight="1" x14ac:dyDescent="0.2">
      <c r="A96" s="25">
        <v>86</v>
      </c>
      <c r="B96" s="26">
        <v>15.32</v>
      </c>
      <c r="C96" s="26">
        <v>17.27</v>
      </c>
      <c r="D96" s="27">
        <v>1</v>
      </c>
      <c r="E96" s="28">
        <f t="shared" si="4"/>
        <v>0.32425689961800924</v>
      </c>
      <c r="F96" s="28">
        <f t="shared" si="5"/>
        <v>-0.51276966483439301</v>
      </c>
    </row>
    <row r="97" spans="1:6" ht="15" customHeight="1" x14ac:dyDescent="0.2">
      <c r="A97" s="21">
        <v>87</v>
      </c>
      <c r="B97" s="22">
        <v>12.46</v>
      </c>
      <c r="C97" s="22">
        <v>24.04</v>
      </c>
      <c r="D97" s="27">
        <v>1</v>
      </c>
      <c r="E97" s="24">
        <f t="shared" si="4"/>
        <v>-0.4979518525017077</v>
      </c>
      <c r="F97" s="24">
        <f t="shared" si="5"/>
        <v>0.98828999108756732</v>
      </c>
    </row>
    <row r="98" spans="1:6" ht="15" customHeight="1" x14ac:dyDescent="0.2">
      <c r="A98" s="25">
        <v>88</v>
      </c>
      <c r="B98" s="26">
        <v>17.600000000000001</v>
      </c>
      <c r="C98" s="26">
        <v>23.33</v>
      </c>
      <c r="D98" s="27">
        <v>1</v>
      </c>
      <c r="E98" s="28">
        <f t="shared" si="4"/>
        <v>0.97972401669246933</v>
      </c>
      <c r="F98" s="28">
        <f t="shared" si="5"/>
        <v>0.830867191131202</v>
      </c>
    </row>
    <row r="99" spans="1:6" ht="15" customHeight="1" x14ac:dyDescent="0.2">
      <c r="A99" s="21">
        <v>89</v>
      </c>
      <c r="B99" s="22">
        <v>12.05</v>
      </c>
      <c r="C99" s="22">
        <v>22.72</v>
      </c>
      <c r="D99" s="23">
        <v>0</v>
      </c>
      <c r="E99" s="24">
        <f t="shared" si="4"/>
        <v>-0.6158209393440448</v>
      </c>
      <c r="F99" s="24">
        <f t="shared" si="5"/>
        <v>0.69561661652080387</v>
      </c>
    </row>
    <row r="100" spans="1:6" ht="15" customHeight="1" x14ac:dyDescent="0.2">
      <c r="A100" s="25">
        <v>90</v>
      </c>
      <c r="B100" s="26">
        <v>12.86</v>
      </c>
      <c r="C100" s="26">
        <v>13.32</v>
      </c>
      <c r="D100" s="23">
        <v>0</v>
      </c>
      <c r="E100" s="28">
        <f t="shared" si="4"/>
        <v>-0.38295762143601342</v>
      </c>
      <c r="F100" s="28">
        <f t="shared" si="5"/>
        <v>-1.3885725660000863</v>
      </c>
    </row>
    <row r="101" spans="1:6" ht="15" customHeight="1" x14ac:dyDescent="0.2">
      <c r="A101" s="21">
        <v>91</v>
      </c>
      <c r="B101" s="22">
        <v>12</v>
      </c>
      <c r="C101" s="22">
        <v>15.65</v>
      </c>
      <c r="D101" s="23">
        <v>0</v>
      </c>
      <c r="E101" s="24">
        <f t="shared" si="4"/>
        <v>-0.63019521822725688</v>
      </c>
      <c r="F101" s="24">
        <f t="shared" si="5"/>
        <v>-0.87195971543905693</v>
      </c>
    </row>
    <row r="102" spans="1:6" ht="15" customHeight="1" x14ac:dyDescent="0.2">
      <c r="A102" s="25">
        <v>92</v>
      </c>
      <c r="B102" s="26">
        <v>13.46</v>
      </c>
      <c r="C102" s="26">
        <v>18.75</v>
      </c>
      <c r="D102" s="23">
        <v>0</v>
      </c>
      <c r="E102" s="28">
        <f t="shared" si="4"/>
        <v>-0.21046627483747096</v>
      </c>
      <c r="F102" s="28">
        <f t="shared" si="5"/>
        <v>-0.18462072971408253</v>
      </c>
    </row>
    <row r="103" spans="1:6" ht="15" customHeight="1" x14ac:dyDescent="0.2">
      <c r="A103" s="21">
        <v>93</v>
      </c>
      <c r="B103" s="22">
        <v>15.04</v>
      </c>
      <c r="C103" s="22">
        <v>16.739999999999998</v>
      </c>
      <c r="D103" s="23">
        <v>0</v>
      </c>
      <c r="E103" s="24">
        <f t="shared" si="4"/>
        <v>0.2437609378720226</v>
      </c>
      <c r="F103" s="24">
        <f t="shared" si="5"/>
        <v>-0.63028245916801795</v>
      </c>
    </row>
    <row r="104" spans="1:6" ht="15" customHeight="1" x14ac:dyDescent="0.2">
      <c r="A104" s="25">
        <v>94</v>
      </c>
      <c r="B104" s="26">
        <v>11.2</v>
      </c>
      <c r="C104" s="26">
        <v>29.37</v>
      </c>
      <c r="D104" s="23">
        <v>0</v>
      </c>
      <c r="E104" s="28">
        <f t="shared" si="4"/>
        <v>-0.86018368035864645</v>
      </c>
      <c r="F104" s="28">
        <f t="shared" si="5"/>
        <v>2.1700696020276045</v>
      </c>
    </row>
    <row r="105" spans="1:6" ht="15" customHeight="1" x14ac:dyDescent="0.2">
      <c r="A105" s="21">
        <v>95</v>
      </c>
      <c r="B105" s="22">
        <v>11.22</v>
      </c>
      <c r="C105" s="22">
        <v>19.86</v>
      </c>
      <c r="D105" s="23">
        <v>0</v>
      </c>
      <c r="E105" s="24">
        <f t="shared" si="4"/>
        <v>-0.85443396880536138</v>
      </c>
      <c r="F105" s="24">
        <f t="shared" si="5"/>
        <v>6.1490971626150151E-2</v>
      </c>
    </row>
    <row r="106" spans="1:6" ht="15" customHeight="1" x14ac:dyDescent="0.2">
      <c r="A106" s="25">
        <v>96</v>
      </c>
      <c r="B106" s="26">
        <v>9.7769999999999992</v>
      </c>
      <c r="C106" s="26">
        <v>16.989999999999998</v>
      </c>
      <c r="D106" s="23">
        <v>0</v>
      </c>
      <c r="E106" s="28">
        <f t="shared" si="4"/>
        <v>-1.2692756573748554</v>
      </c>
      <c r="F106" s="28">
        <f t="shared" si="5"/>
        <v>-0.5748518958031007</v>
      </c>
    </row>
    <row r="107" spans="1:6" ht="15" customHeight="1" x14ac:dyDescent="0.2">
      <c r="A107" s="21">
        <v>97</v>
      </c>
      <c r="B107" s="22">
        <v>20.13</v>
      </c>
      <c r="C107" s="22">
        <v>28.25</v>
      </c>
      <c r="D107" s="27">
        <v>1</v>
      </c>
      <c r="E107" s="24">
        <f t="shared" ref="E107:E138" si="6">(B107-$B$6)/$C$6</f>
        <v>1.7070625281829876</v>
      </c>
      <c r="F107" s="24">
        <f t="shared" ref="F107:F138" si="7">(C107-$B$7)/$C$7</f>
        <v>1.9217406781527748</v>
      </c>
    </row>
    <row r="108" spans="1:6" ht="15" customHeight="1" x14ac:dyDescent="0.2">
      <c r="A108" s="25">
        <v>98</v>
      </c>
      <c r="B108" s="26">
        <v>13.81</v>
      </c>
      <c r="C108" s="26">
        <v>23.75</v>
      </c>
      <c r="D108" s="27">
        <v>1</v>
      </c>
      <c r="E108" s="28">
        <f t="shared" si="6"/>
        <v>-0.10984632265498821</v>
      </c>
      <c r="F108" s="28">
        <f t="shared" si="7"/>
        <v>0.92399053758426342</v>
      </c>
    </row>
    <row r="109" spans="1:6" ht="15" customHeight="1" x14ac:dyDescent="0.2">
      <c r="A109" s="21">
        <v>99</v>
      </c>
      <c r="B109" s="22">
        <v>11.15</v>
      </c>
      <c r="C109" s="22">
        <v>13.08</v>
      </c>
      <c r="D109" s="23">
        <v>0</v>
      </c>
      <c r="E109" s="24">
        <f t="shared" si="6"/>
        <v>-0.87455795924185797</v>
      </c>
      <c r="F109" s="24">
        <f t="shared" si="7"/>
        <v>-1.4417859068304069</v>
      </c>
    </row>
    <row r="110" spans="1:6" ht="15" customHeight="1" x14ac:dyDescent="0.2">
      <c r="A110" s="25">
        <v>100</v>
      </c>
      <c r="B110" s="26">
        <v>17.27</v>
      </c>
      <c r="C110" s="26">
        <v>25.42</v>
      </c>
      <c r="D110" s="27">
        <v>1</v>
      </c>
      <c r="E110" s="28">
        <f t="shared" si="6"/>
        <v>0.88485377606327065</v>
      </c>
      <c r="F110" s="28">
        <f t="shared" si="7"/>
        <v>1.2942667008619113</v>
      </c>
    </row>
    <row r="111" spans="1:6" ht="15" customHeight="1" x14ac:dyDescent="0.2">
      <c r="A111" s="21">
        <v>101</v>
      </c>
      <c r="B111" s="22">
        <v>15.7</v>
      </c>
      <c r="C111" s="22">
        <v>20.309999999999999</v>
      </c>
      <c r="D111" s="27">
        <v>1</v>
      </c>
      <c r="E111" s="24">
        <f t="shared" si="6"/>
        <v>0.4335014191304189</v>
      </c>
      <c r="F111" s="24">
        <f t="shared" si="7"/>
        <v>0.16126598568300113</v>
      </c>
    </row>
    <row r="112" spans="1:6" ht="15" customHeight="1" x14ac:dyDescent="0.2">
      <c r="A112" s="25">
        <v>102</v>
      </c>
      <c r="B112" s="26">
        <v>9.7379999999999995</v>
      </c>
      <c r="C112" s="26">
        <v>11.97</v>
      </c>
      <c r="D112" s="23">
        <v>0</v>
      </c>
      <c r="E112" s="28">
        <f t="shared" si="6"/>
        <v>-1.2804875949037606</v>
      </c>
      <c r="F112" s="28">
        <f t="shared" si="7"/>
        <v>-1.6878976081706396</v>
      </c>
    </row>
    <row r="113" spans="1:6" ht="15" customHeight="1" x14ac:dyDescent="0.2">
      <c r="A113" s="21">
        <v>103</v>
      </c>
      <c r="B113" s="22">
        <v>18.05</v>
      </c>
      <c r="C113" s="22">
        <v>16.149999999999999</v>
      </c>
      <c r="D113" s="27">
        <v>1</v>
      </c>
      <c r="E113" s="24">
        <f t="shared" si="6"/>
        <v>1.1090925266413758</v>
      </c>
      <c r="F113" s="24">
        <f t="shared" si="7"/>
        <v>-0.76109858870922276</v>
      </c>
    </row>
    <row r="114" spans="1:6" ht="15" customHeight="1" x14ac:dyDescent="0.2">
      <c r="A114" s="25">
        <v>104</v>
      </c>
      <c r="B114" s="26">
        <v>17.989999999999998</v>
      </c>
      <c r="C114" s="26">
        <v>20.66</v>
      </c>
      <c r="D114" s="27">
        <v>1</v>
      </c>
      <c r="E114" s="28">
        <f t="shared" si="6"/>
        <v>1.0918433919815209</v>
      </c>
      <c r="F114" s="28">
        <f t="shared" si="7"/>
        <v>0.23886877439388565</v>
      </c>
    </row>
    <row r="115" spans="1:6" ht="15" customHeight="1" x14ac:dyDescent="0.2">
      <c r="A115" s="21">
        <v>105</v>
      </c>
      <c r="B115" s="22">
        <v>10.82</v>
      </c>
      <c r="C115" s="22">
        <v>24.21</v>
      </c>
      <c r="D115" s="23">
        <v>0</v>
      </c>
      <c r="E115" s="24">
        <f t="shared" si="6"/>
        <v>-0.96942819987105622</v>
      </c>
      <c r="F115" s="24">
        <f t="shared" si="7"/>
        <v>1.0259827741757115</v>
      </c>
    </row>
    <row r="116" spans="1:6" ht="15" customHeight="1" x14ac:dyDescent="0.2">
      <c r="A116" s="25">
        <v>106</v>
      </c>
      <c r="B116" s="26">
        <v>11.75</v>
      </c>
      <c r="C116" s="26">
        <v>17.559999999999999</v>
      </c>
      <c r="D116" s="23">
        <v>0</v>
      </c>
      <c r="E116" s="28">
        <f t="shared" si="6"/>
        <v>-0.70206661264331605</v>
      </c>
      <c r="F116" s="28">
        <f t="shared" si="7"/>
        <v>-0.44847021133108916</v>
      </c>
    </row>
    <row r="117" spans="1:6" ht="15" customHeight="1" x14ac:dyDescent="0.2">
      <c r="A117" s="21">
        <v>107</v>
      </c>
      <c r="B117" s="22">
        <v>12.34</v>
      </c>
      <c r="C117" s="22">
        <v>22.22</v>
      </c>
      <c r="D117" s="23">
        <v>0</v>
      </c>
      <c r="E117" s="24">
        <f t="shared" si="6"/>
        <v>-0.53245012182141638</v>
      </c>
      <c r="F117" s="24">
        <f t="shared" si="7"/>
        <v>0.58475548979096936</v>
      </c>
    </row>
    <row r="118" spans="1:6" ht="15" customHeight="1" x14ac:dyDescent="0.2">
      <c r="A118" s="25">
        <v>108</v>
      </c>
      <c r="B118" s="26">
        <v>23.09</v>
      </c>
      <c r="C118" s="26">
        <v>19.829999999999998</v>
      </c>
      <c r="D118" s="27">
        <v>1</v>
      </c>
      <c r="E118" s="28">
        <f t="shared" si="6"/>
        <v>2.5580198380691286</v>
      </c>
      <c r="F118" s="28">
        <f t="shared" si="7"/>
        <v>5.4839304022359821E-2</v>
      </c>
    </row>
    <row r="119" spans="1:6" ht="15" customHeight="1" x14ac:dyDescent="0.2">
      <c r="A119" s="21">
        <v>109</v>
      </c>
      <c r="B119" s="22">
        <v>14.44</v>
      </c>
      <c r="C119" s="22">
        <v>15.18</v>
      </c>
      <c r="D119" s="23">
        <v>0</v>
      </c>
      <c r="E119" s="24">
        <f t="shared" si="6"/>
        <v>7.1269591273480662E-2</v>
      </c>
      <c r="F119" s="24">
        <f t="shared" si="7"/>
        <v>-0.97616917456510166</v>
      </c>
    </row>
    <row r="120" spans="1:6" ht="15" customHeight="1" x14ac:dyDescent="0.2">
      <c r="A120" s="25">
        <v>110</v>
      </c>
      <c r="B120" s="26">
        <v>14.64</v>
      </c>
      <c r="C120" s="26">
        <v>16.850000000000001</v>
      </c>
      <c r="D120" s="23">
        <v>0</v>
      </c>
      <c r="E120" s="28">
        <f t="shared" si="6"/>
        <v>0.12876670680632832</v>
      </c>
      <c r="F120" s="28">
        <f t="shared" si="7"/>
        <v>-0.60589301128745365</v>
      </c>
    </row>
    <row r="121" spans="1:6" ht="15" customHeight="1" x14ac:dyDescent="0.2">
      <c r="A121" s="21">
        <v>111</v>
      </c>
      <c r="B121" s="22">
        <v>16.07</v>
      </c>
      <c r="C121" s="22">
        <v>19.649999999999999</v>
      </c>
      <c r="D121" s="27">
        <v>1</v>
      </c>
      <c r="E121" s="24">
        <f t="shared" si="6"/>
        <v>0.53987108286618679</v>
      </c>
      <c r="F121" s="24">
        <f t="shared" si="7"/>
        <v>1.4929298399619428E-2</v>
      </c>
    </row>
    <row r="122" spans="1:6" ht="15" customHeight="1" x14ac:dyDescent="0.2">
      <c r="A122" s="25">
        <v>112</v>
      </c>
      <c r="B122" s="26">
        <v>11.52</v>
      </c>
      <c r="C122" s="26">
        <v>14.93</v>
      </c>
      <c r="D122" s="23">
        <v>0</v>
      </c>
      <c r="E122" s="28">
        <f t="shared" si="6"/>
        <v>-0.76818829550609069</v>
      </c>
      <c r="F122" s="28">
        <f t="shared" si="7"/>
        <v>-1.0315997379300188</v>
      </c>
    </row>
    <row r="123" spans="1:6" ht="15" customHeight="1" x14ac:dyDescent="0.2">
      <c r="A123" s="21">
        <v>113</v>
      </c>
      <c r="B123" s="22">
        <v>14.22</v>
      </c>
      <c r="C123" s="22">
        <v>27.85</v>
      </c>
      <c r="D123" s="23">
        <v>0</v>
      </c>
      <c r="E123" s="24">
        <f t="shared" si="6"/>
        <v>8.0227641873489054E-3</v>
      </c>
      <c r="F123" s="24">
        <f t="shared" si="7"/>
        <v>1.8330517767689074</v>
      </c>
    </row>
    <row r="124" spans="1:6" ht="15" customHeight="1" x14ac:dyDescent="0.2">
      <c r="A124" s="25">
        <v>114</v>
      </c>
      <c r="B124" s="26">
        <v>20.73</v>
      </c>
      <c r="C124" s="26">
        <v>31.12</v>
      </c>
      <c r="D124" s="27">
        <v>1</v>
      </c>
      <c r="E124" s="28">
        <f t="shared" si="6"/>
        <v>1.8795538747815301</v>
      </c>
      <c r="F124" s="28">
        <f t="shared" si="7"/>
        <v>2.5580835455820257</v>
      </c>
    </row>
    <row r="125" spans="1:6" ht="15" customHeight="1" x14ac:dyDescent="0.2">
      <c r="A125" s="21">
        <v>115</v>
      </c>
      <c r="B125" s="22">
        <v>9.0289999999999999</v>
      </c>
      <c r="C125" s="22">
        <v>17.329999999999998</v>
      </c>
      <c r="D125" s="23">
        <v>0</v>
      </c>
      <c r="E125" s="24">
        <f t="shared" si="6"/>
        <v>-1.4843148694677044</v>
      </c>
      <c r="F125" s="24">
        <f t="shared" si="7"/>
        <v>-0.49946632962681314</v>
      </c>
    </row>
    <row r="126" spans="1:6" ht="15" customHeight="1" x14ac:dyDescent="0.2">
      <c r="A126" s="25">
        <v>116</v>
      </c>
      <c r="B126" s="26">
        <v>21.09</v>
      </c>
      <c r="C126" s="26">
        <v>26.57</v>
      </c>
      <c r="D126" s="27">
        <v>1</v>
      </c>
      <c r="E126" s="28">
        <f t="shared" si="6"/>
        <v>1.9830486827406553</v>
      </c>
      <c r="F126" s="28">
        <f t="shared" si="7"/>
        <v>1.5492472923405307</v>
      </c>
    </row>
    <row r="127" spans="1:6" ht="15" customHeight="1" x14ac:dyDescent="0.2">
      <c r="A127" s="21">
        <v>117</v>
      </c>
      <c r="B127" s="22">
        <v>9.173</v>
      </c>
      <c r="C127" s="22">
        <v>13.86</v>
      </c>
      <c r="D127" s="23">
        <v>0</v>
      </c>
      <c r="E127" s="24">
        <f t="shared" si="6"/>
        <v>-1.4429169462840541</v>
      </c>
      <c r="F127" s="24">
        <f t="shared" si="7"/>
        <v>-1.2688425491318651</v>
      </c>
    </row>
    <row r="128" spans="1:6" ht="15" customHeight="1" x14ac:dyDescent="0.2">
      <c r="A128" s="25">
        <v>118</v>
      </c>
      <c r="B128" s="26">
        <v>10.65</v>
      </c>
      <c r="C128" s="26">
        <v>25.22</v>
      </c>
      <c r="D128" s="23">
        <v>0</v>
      </c>
      <c r="E128" s="28">
        <f t="shared" si="6"/>
        <v>-1.0183007480739763</v>
      </c>
      <c r="F128" s="28">
        <f t="shared" si="7"/>
        <v>1.2499222501699769</v>
      </c>
    </row>
    <row r="129" spans="1:6" ht="15" customHeight="1" x14ac:dyDescent="0.2">
      <c r="A129" s="21">
        <v>119</v>
      </c>
      <c r="B129" s="22">
        <v>10.17</v>
      </c>
      <c r="C129" s="22">
        <v>14.88</v>
      </c>
      <c r="D129" s="23">
        <v>0</v>
      </c>
      <c r="E129" s="24">
        <f t="shared" si="6"/>
        <v>-1.1562938253528101</v>
      </c>
      <c r="F129" s="24">
        <f t="shared" si="7"/>
        <v>-1.0426858506030021</v>
      </c>
    </row>
    <row r="130" spans="1:6" ht="15" customHeight="1" x14ac:dyDescent="0.2">
      <c r="A130" s="25">
        <v>120</v>
      </c>
      <c r="B130" s="26">
        <v>14.54</v>
      </c>
      <c r="C130" s="26">
        <v>27.54</v>
      </c>
      <c r="D130" s="27">
        <v>1</v>
      </c>
      <c r="E130" s="28">
        <f t="shared" si="6"/>
        <v>0.10001814903990423</v>
      </c>
      <c r="F130" s="28">
        <f t="shared" si="7"/>
        <v>1.7643178781964095</v>
      </c>
    </row>
    <row r="131" spans="1:6" ht="15" customHeight="1" x14ac:dyDescent="0.2">
      <c r="A131" s="21">
        <v>121</v>
      </c>
      <c r="B131" s="22">
        <v>14.41</v>
      </c>
      <c r="C131" s="22">
        <v>19.73</v>
      </c>
      <c r="D131" s="23">
        <v>0</v>
      </c>
      <c r="E131" s="24">
        <f t="shared" si="6"/>
        <v>6.2645023943553743E-2</v>
      </c>
      <c r="F131" s="24">
        <f t="shared" si="7"/>
        <v>3.2667078676393374E-2</v>
      </c>
    </row>
    <row r="132" spans="1:6" ht="15" customHeight="1" x14ac:dyDescent="0.2">
      <c r="A132" s="25">
        <v>122</v>
      </c>
      <c r="B132" s="26">
        <v>11.43</v>
      </c>
      <c r="C132" s="26">
        <v>15.39</v>
      </c>
      <c r="D132" s="23">
        <v>0</v>
      </c>
      <c r="E132" s="28">
        <f t="shared" si="6"/>
        <v>-0.79406199749587192</v>
      </c>
      <c r="F132" s="28">
        <f t="shared" si="7"/>
        <v>-0.92960750133857084</v>
      </c>
    </row>
    <row r="133" spans="1:6" ht="15" customHeight="1" x14ac:dyDescent="0.2">
      <c r="A133" s="21">
        <v>123</v>
      </c>
      <c r="B133" s="22">
        <v>12.25</v>
      </c>
      <c r="C133" s="22">
        <v>17.940000000000001</v>
      </c>
      <c r="D133" s="23">
        <v>0</v>
      </c>
      <c r="E133" s="24">
        <f t="shared" si="6"/>
        <v>-0.55832382381119772</v>
      </c>
      <c r="F133" s="24">
        <f t="shared" si="7"/>
        <v>-0.36421575501641429</v>
      </c>
    </row>
    <row r="134" spans="1:6" ht="15" customHeight="1" x14ac:dyDescent="0.2">
      <c r="A134" s="25">
        <v>124</v>
      </c>
      <c r="B134" s="26">
        <v>19.89</v>
      </c>
      <c r="C134" s="26">
        <v>20.260000000000002</v>
      </c>
      <c r="D134" s="27">
        <v>1</v>
      </c>
      <c r="E134" s="28">
        <f t="shared" si="6"/>
        <v>1.6380659895435712</v>
      </c>
      <c r="F134" s="28">
        <f t="shared" si="7"/>
        <v>0.15017987301001831</v>
      </c>
    </row>
    <row r="135" spans="1:6" ht="15" customHeight="1" x14ac:dyDescent="0.2">
      <c r="A135" s="21">
        <v>125</v>
      </c>
      <c r="B135" s="22">
        <v>12.36</v>
      </c>
      <c r="C135" s="22">
        <v>21.8</v>
      </c>
      <c r="D135" s="23">
        <v>0</v>
      </c>
      <c r="E135" s="24">
        <f t="shared" si="6"/>
        <v>-0.52670041026813186</v>
      </c>
      <c r="F135" s="24">
        <f t="shared" si="7"/>
        <v>0.49163214333790867</v>
      </c>
    </row>
    <row r="136" spans="1:6" ht="15" customHeight="1" x14ac:dyDescent="0.2">
      <c r="A136" s="25">
        <v>126</v>
      </c>
      <c r="B136" s="26">
        <v>21.1</v>
      </c>
      <c r="C136" s="26">
        <v>20.52</v>
      </c>
      <c r="D136" s="27">
        <v>1</v>
      </c>
      <c r="E136" s="28">
        <f t="shared" si="6"/>
        <v>1.985923538517298</v>
      </c>
      <c r="F136" s="28">
        <f t="shared" si="7"/>
        <v>0.20782765890953184</v>
      </c>
    </row>
    <row r="137" spans="1:6" ht="15" customHeight="1" x14ac:dyDescent="0.2">
      <c r="A137" s="21">
        <v>127</v>
      </c>
      <c r="B137" s="22">
        <v>14.87</v>
      </c>
      <c r="C137" s="22">
        <v>16.670000000000002</v>
      </c>
      <c r="D137" s="27">
        <v>1</v>
      </c>
      <c r="E137" s="24">
        <f t="shared" si="6"/>
        <v>0.19488838966910238</v>
      </c>
      <c r="F137" s="24">
        <f t="shared" si="7"/>
        <v>-0.64580301691019404</v>
      </c>
    </row>
    <row r="138" spans="1:6" ht="15" customHeight="1" x14ac:dyDescent="0.2">
      <c r="A138" s="25">
        <v>128</v>
      </c>
      <c r="B138" s="26">
        <v>9.6669999999999998</v>
      </c>
      <c r="C138" s="26">
        <v>18.489999999999998</v>
      </c>
      <c r="D138" s="23">
        <v>0</v>
      </c>
      <c r="E138" s="28">
        <f t="shared" si="6"/>
        <v>-1.3008990709179213</v>
      </c>
      <c r="F138" s="28">
        <f t="shared" si="7"/>
        <v>-0.24226851561359686</v>
      </c>
    </row>
    <row r="139" spans="1:6" ht="15" customHeight="1" x14ac:dyDescent="0.2">
      <c r="A139" s="21">
        <v>129</v>
      </c>
      <c r="B139" s="22">
        <v>13.4</v>
      </c>
      <c r="C139" s="22">
        <v>16.95</v>
      </c>
      <c r="D139" s="23">
        <v>0</v>
      </c>
      <c r="E139" s="24">
        <f t="shared" ref="E139:E160" si="8">(B139-$B$6)/$C$6</f>
        <v>-0.22771540949732533</v>
      </c>
      <c r="F139" s="24">
        <f t="shared" ref="F139:F160" si="9">(C139-$B$7)/$C$7</f>
        <v>-0.58372078594148724</v>
      </c>
    </row>
    <row r="140" spans="1:6" ht="15" customHeight="1" x14ac:dyDescent="0.2">
      <c r="A140" s="25">
        <v>130</v>
      </c>
      <c r="B140" s="26">
        <v>19.27</v>
      </c>
      <c r="C140" s="26">
        <v>26.47</v>
      </c>
      <c r="D140" s="27">
        <v>1</v>
      </c>
      <c r="E140" s="28">
        <f t="shared" si="8"/>
        <v>1.4598249313917442</v>
      </c>
      <c r="F140" s="28">
        <f t="shared" si="9"/>
        <v>1.5270750669945634</v>
      </c>
    </row>
    <row r="141" spans="1:6" ht="15" customHeight="1" x14ac:dyDescent="0.2">
      <c r="A141" s="21">
        <v>131</v>
      </c>
      <c r="B141" s="22">
        <v>17.989999999999998</v>
      </c>
      <c r="C141" s="22">
        <v>10.38</v>
      </c>
      <c r="D141" s="27">
        <v>1</v>
      </c>
      <c r="E141" s="24">
        <f t="shared" si="8"/>
        <v>1.0918433919815209</v>
      </c>
      <c r="F141" s="24">
        <f t="shared" si="9"/>
        <v>-2.0404359911715133</v>
      </c>
    </row>
    <row r="142" spans="1:6" ht="15" customHeight="1" x14ac:dyDescent="0.2">
      <c r="A142" s="25">
        <v>132</v>
      </c>
      <c r="B142" s="26">
        <v>15.22</v>
      </c>
      <c r="C142" s="26">
        <v>30.62</v>
      </c>
      <c r="D142" s="27">
        <v>1</v>
      </c>
      <c r="E142" s="28">
        <f t="shared" si="8"/>
        <v>0.29550834185158564</v>
      </c>
      <c r="F142" s="28">
        <f t="shared" si="9"/>
        <v>2.4472224188521912</v>
      </c>
    </row>
    <row r="143" spans="1:6" ht="15" customHeight="1" x14ac:dyDescent="0.2">
      <c r="A143" s="21">
        <v>133</v>
      </c>
      <c r="B143" s="22">
        <v>14.26</v>
      </c>
      <c r="C143" s="22">
        <v>18.170000000000002</v>
      </c>
      <c r="D143" s="23">
        <v>0</v>
      </c>
      <c r="E143" s="24">
        <f t="shared" si="8"/>
        <v>1.9522187293918129E-2</v>
      </c>
      <c r="F143" s="24">
        <f t="shared" si="9"/>
        <v>-0.31321963672069031</v>
      </c>
    </row>
    <row r="144" spans="1:6" ht="15" customHeight="1" x14ac:dyDescent="0.2">
      <c r="A144" s="25">
        <v>134</v>
      </c>
      <c r="B144" s="26">
        <v>11.7</v>
      </c>
      <c r="C144" s="26">
        <v>19.11</v>
      </c>
      <c r="D144" s="23">
        <v>0</v>
      </c>
      <c r="E144" s="28">
        <f t="shared" si="8"/>
        <v>-0.71644089152652812</v>
      </c>
      <c r="F144" s="28">
        <f t="shared" si="9"/>
        <v>-0.10480071846860174</v>
      </c>
    </row>
    <row r="145" spans="1:6" ht="15" customHeight="1" x14ac:dyDescent="0.2">
      <c r="A145" s="21">
        <v>135</v>
      </c>
      <c r="B145" s="22">
        <v>15.27</v>
      </c>
      <c r="C145" s="22">
        <v>12.91</v>
      </c>
      <c r="D145" s="23">
        <v>0</v>
      </c>
      <c r="E145" s="24">
        <f t="shared" si="8"/>
        <v>0.30988262073479717</v>
      </c>
      <c r="F145" s="24">
        <f t="shared" si="9"/>
        <v>-1.4794786899185506</v>
      </c>
    </row>
    <row r="146" spans="1:6" ht="15" customHeight="1" x14ac:dyDescent="0.2">
      <c r="A146" s="25">
        <v>136</v>
      </c>
      <c r="B146" s="26">
        <v>15.34</v>
      </c>
      <c r="C146" s="26">
        <v>14.26</v>
      </c>
      <c r="D146" s="27">
        <v>1</v>
      </c>
      <c r="E146" s="28">
        <f t="shared" si="8"/>
        <v>0.33000661117129387</v>
      </c>
      <c r="F146" s="28">
        <f t="shared" si="9"/>
        <v>-1.1801536477479972</v>
      </c>
    </row>
    <row r="147" spans="1:6" ht="15" customHeight="1" x14ac:dyDescent="0.2">
      <c r="A147" s="21">
        <v>137</v>
      </c>
      <c r="B147" s="22">
        <v>13.51</v>
      </c>
      <c r="C147" s="22">
        <v>18.89</v>
      </c>
      <c r="D147" s="23">
        <v>0</v>
      </c>
      <c r="E147" s="24">
        <f t="shared" si="8"/>
        <v>-0.19609199595425944</v>
      </c>
      <c r="F147" s="24">
        <f t="shared" si="9"/>
        <v>-0.15357961422972871</v>
      </c>
    </row>
    <row r="148" spans="1:6" ht="15" customHeight="1" x14ac:dyDescent="0.2">
      <c r="A148" s="25">
        <v>138</v>
      </c>
      <c r="B148" s="26">
        <v>10.48</v>
      </c>
      <c r="C148" s="26">
        <v>19.86</v>
      </c>
      <c r="D148" s="23">
        <v>0</v>
      </c>
      <c r="E148" s="28">
        <f t="shared" si="8"/>
        <v>-1.0671732962768967</v>
      </c>
      <c r="F148" s="28">
        <f t="shared" si="9"/>
        <v>6.1490971626150151E-2</v>
      </c>
    </row>
    <row r="149" spans="1:6" ht="15" customHeight="1" x14ac:dyDescent="0.2">
      <c r="A149" s="21">
        <v>139</v>
      </c>
      <c r="B149" s="22">
        <v>14.64</v>
      </c>
      <c r="C149" s="22">
        <v>15.24</v>
      </c>
      <c r="D149" s="23">
        <v>0</v>
      </c>
      <c r="E149" s="24">
        <f t="shared" si="8"/>
        <v>0.12876670680632832</v>
      </c>
      <c r="F149" s="24">
        <f t="shared" si="9"/>
        <v>-0.96286583935752135</v>
      </c>
    </row>
    <row r="150" spans="1:6" ht="15" customHeight="1" x14ac:dyDescent="0.2">
      <c r="A150" s="25">
        <v>140</v>
      </c>
      <c r="B150" s="26">
        <v>14.45</v>
      </c>
      <c r="C150" s="26">
        <v>20.22</v>
      </c>
      <c r="D150" s="27">
        <v>1</v>
      </c>
      <c r="E150" s="28">
        <f t="shared" si="8"/>
        <v>7.4144447050122964E-2</v>
      </c>
      <c r="F150" s="28">
        <f t="shared" si="9"/>
        <v>0.14131098287163094</v>
      </c>
    </row>
    <row r="151" spans="1:6" ht="15" customHeight="1" x14ac:dyDescent="0.2">
      <c r="A151" s="21">
        <v>141</v>
      </c>
      <c r="B151" s="22">
        <v>11.04</v>
      </c>
      <c r="C151" s="22">
        <v>16.829999999999998</v>
      </c>
      <c r="D151" s="23">
        <v>0</v>
      </c>
      <c r="E151" s="24">
        <f t="shared" si="8"/>
        <v>-0.90618137278492439</v>
      </c>
      <c r="F151" s="24">
        <f t="shared" si="9"/>
        <v>-0.61032745635664776</v>
      </c>
    </row>
    <row r="152" spans="1:6" ht="15" customHeight="1" x14ac:dyDescent="0.2">
      <c r="A152" s="25">
        <v>142</v>
      </c>
      <c r="B152" s="26">
        <v>19.809999999999999</v>
      </c>
      <c r="C152" s="26">
        <v>22.15</v>
      </c>
      <c r="D152" s="27">
        <v>1</v>
      </c>
      <c r="E152" s="28">
        <f t="shared" si="8"/>
        <v>1.6150671433304318</v>
      </c>
      <c r="F152" s="28">
        <f t="shared" si="9"/>
        <v>0.56923493204879239</v>
      </c>
    </row>
    <row r="153" spans="1:6" ht="15" customHeight="1" x14ac:dyDescent="0.2">
      <c r="A153" s="21">
        <v>143</v>
      </c>
      <c r="B153" s="22">
        <v>10.26</v>
      </c>
      <c r="C153" s="22">
        <v>12.22</v>
      </c>
      <c r="D153" s="23">
        <v>0</v>
      </c>
      <c r="E153" s="24">
        <f t="shared" si="8"/>
        <v>-1.1304201233630289</v>
      </c>
      <c r="F153" s="24">
        <f t="shared" si="9"/>
        <v>-1.6324670448057221</v>
      </c>
    </row>
    <row r="154" spans="1:6" ht="15" customHeight="1" x14ac:dyDescent="0.2">
      <c r="A154" s="25">
        <v>144</v>
      </c>
      <c r="B154" s="26">
        <v>12.89</v>
      </c>
      <c r="C154" s="26">
        <v>13.12</v>
      </c>
      <c r="D154" s="23">
        <v>0</v>
      </c>
      <c r="E154" s="28">
        <f t="shared" si="8"/>
        <v>-0.37433305410608603</v>
      </c>
      <c r="F154" s="28">
        <f t="shared" si="9"/>
        <v>-1.4329170166920202</v>
      </c>
    </row>
    <row r="155" spans="1:6" ht="15" customHeight="1" x14ac:dyDescent="0.2">
      <c r="A155" s="21">
        <v>145</v>
      </c>
      <c r="B155" s="22">
        <v>13.4</v>
      </c>
      <c r="C155" s="22">
        <v>20.52</v>
      </c>
      <c r="D155" s="27">
        <v>1</v>
      </c>
      <c r="E155" s="24">
        <f t="shared" si="8"/>
        <v>-0.22771540949732533</v>
      </c>
      <c r="F155" s="24">
        <f t="shared" si="9"/>
        <v>0.20782765890953184</v>
      </c>
    </row>
    <row r="156" spans="1:6" ht="15" customHeight="1" x14ac:dyDescent="0.2">
      <c r="A156" s="25">
        <v>146</v>
      </c>
      <c r="B156" s="26">
        <v>12.96</v>
      </c>
      <c r="C156" s="26">
        <v>18.29</v>
      </c>
      <c r="D156" s="23">
        <v>0</v>
      </c>
      <c r="E156" s="28">
        <f t="shared" si="8"/>
        <v>-0.35420906366958932</v>
      </c>
      <c r="F156" s="28">
        <f t="shared" si="9"/>
        <v>-0.28661296630553057</v>
      </c>
    </row>
    <row r="157" spans="1:6" ht="15" customHeight="1" x14ac:dyDescent="0.2">
      <c r="A157" s="21">
        <v>147</v>
      </c>
      <c r="B157" s="22">
        <v>17.75</v>
      </c>
      <c r="C157" s="22">
        <v>28.03</v>
      </c>
      <c r="D157" s="27">
        <v>1</v>
      </c>
      <c r="E157" s="24">
        <f t="shared" si="8"/>
        <v>1.0228468533421045</v>
      </c>
      <c r="F157" s="24">
        <f t="shared" si="9"/>
        <v>1.8729617823916478</v>
      </c>
    </row>
    <row r="158" spans="1:6" ht="15" customHeight="1" x14ac:dyDescent="0.2">
      <c r="A158" s="25">
        <v>148</v>
      </c>
      <c r="B158" s="26">
        <v>20.58</v>
      </c>
      <c r="C158" s="26">
        <v>22.14</v>
      </c>
      <c r="D158" s="27">
        <v>1</v>
      </c>
      <c r="E158" s="28">
        <f t="shared" si="8"/>
        <v>1.836431038131894</v>
      </c>
      <c r="F158" s="28">
        <f t="shared" si="9"/>
        <v>0.56701770951419617</v>
      </c>
    </row>
    <row r="159" spans="1:6" ht="15" customHeight="1" x14ac:dyDescent="0.2">
      <c r="A159" s="21">
        <v>149</v>
      </c>
      <c r="B159" s="22">
        <v>15.28</v>
      </c>
      <c r="C159" s="22">
        <v>22.41</v>
      </c>
      <c r="D159" s="27">
        <v>1</v>
      </c>
      <c r="E159" s="24">
        <f t="shared" si="8"/>
        <v>0.31275747651143948</v>
      </c>
      <c r="F159" s="24">
        <f t="shared" si="9"/>
        <v>0.62688271794830674</v>
      </c>
    </row>
    <row r="160" spans="1:6" ht="15" customHeight="1" x14ac:dyDescent="0.2">
      <c r="A160" s="25">
        <v>150</v>
      </c>
      <c r="B160" s="26">
        <v>13.78</v>
      </c>
      <c r="C160" s="26">
        <v>15.79</v>
      </c>
      <c r="D160" s="23">
        <v>0</v>
      </c>
      <c r="E160" s="28">
        <f t="shared" si="8"/>
        <v>-0.11847088998491563</v>
      </c>
      <c r="F160" s="28">
        <f t="shared" si="9"/>
        <v>-0.84091859995470353</v>
      </c>
    </row>
  </sheetData>
  <mergeCells count="4">
    <mergeCell ref="A2:F2"/>
    <mergeCell ref="A4:D4"/>
    <mergeCell ref="A1:F1"/>
    <mergeCell ref="A9:F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R152"/>
  <sheetViews>
    <sheetView zoomScaleNormal="100" workbookViewId="0">
      <pane ySplit="2" topLeftCell="A3" activePane="bottomLeft" state="frozen"/>
      <selection pane="bottomLeft"/>
    </sheetView>
  </sheetViews>
  <sheetFormatPr baseColWidth="10" defaultColWidth="8.6640625" defaultRowHeight="15" customHeight="1" x14ac:dyDescent="0.2"/>
  <cols>
    <col min="1" max="1" width="5" customWidth="1"/>
    <col min="2" max="3" width="10" customWidth="1"/>
    <col min="4" max="4" width="8" customWidth="1"/>
    <col min="5" max="5" width="16" customWidth="1"/>
    <col min="6" max="6" width="13" customWidth="1"/>
    <col min="7" max="8" width="12" customWidth="1"/>
    <col min="9" max="10" width="14" customWidth="1"/>
    <col min="11" max="12" width="10" customWidth="1"/>
    <col min="13" max="13" width="3" customWidth="1"/>
    <col min="14" max="14" width="12" customWidth="1"/>
    <col min="15" max="15" width="10" customWidth="1"/>
    <col min="16" max="18" width="12" customWidth="1"/>
  </cols>
  <sheetData>
    <row r="1" spans="1:18" ht="27.75" customHeight="1" x14ac:dyDescent="0.2">
      <c r="A1" s="29" t="s">
        <v>84</v>
      </c>
      <c r="B1" s="29" t="s">
        <v>90</v>
      </c>
      <c r="C1" s="29" t="s">
        <v>91</v>
      </c>
      <c r="D1" s="29" t="s">
        <v>92</v>
      </c>
      <c r="E1" s="29" t="s">
        <v>93</v>
      </c>
      <c r="F1" s="29" t="s">
        <v>94</v>
      </c>
      <c r="G1" s="29" t="s">
        <v>95</v>
      </c>
      <c r="H1" s="29" t="s">
        <v>96</v>
      </c>
      <c r="I1" s="29" t="s">
        <v>97</v>
      </c>
      <c r="J1" s="29" t="s">
        <v>98</v>
      </c>
      <c r="K1" s="29" t="s">
        <v>99</v>
      </c>
      <c r="L1" s="29" t="s">
        <v>100</v>
      </c>
      <c r="M1" s="30"/>
      <c r="N1" s="31" t="s">
        <v>101</v>
      </c>
      <c r="O1" s="31" t="s">
        <v>102</v>
      </c>
      <c r="P1" s="31" t="s">
        <v>103</v>
      </c>
      <c r="Q1" s="31" t="s">
        <v>104</v>
      </c>
      <c r="R1" s="31" t="s">
        <v>105</v>
      </c>
    </row>
    <row r="2" spans="1:18" ht="33.75" customHeight="1" x14ac:dyDescent="0.2">
      <c r="A2" s="32" t="s">
        <v>106</v>
      </c>
      <c r="B2" s="32" t="s">
        <v>107</v>
      </c>
      <c r="C2" s="32" t="s">
        <v>108</v>
      </c>
      <c r="D2" s="32" t="s">
        <v>109</v>
      </c>
      <c r="E2" s="32" t="s">
        <v>110</v>
      </c>
      <c r="F2" s="32" t="s">
        <v>111</v>
      </c>
      <c r="G2" s="32" t="s">
        <v>112</v>
      </c>
      <c r="H2" s="32" t="s">
        <v>113</v>
      </c>
      <c r="I2" s="32" t="s">
        <v>114</v>
      </c>
      <c r="J2" s="32" t="s">
        <v>115</v>
      </c>
      <c r="K2" s="32" t="s">
        <v>116</v>
      </c>
      <c r="L2" s="32" t="s">
        <v>117</v>
      </c>
      <c r="N2" s="33" t="s">
        <v>118</v>
      </c>
      <c r="O2" s="33" t="s">
        <v>119</v>
      </c>
      <c r="P2" s="33" t="s">
        <v>120</v>
      </c>
      <c r="Q2" s="33" t="s">
        <v>121</v>
      </c>
      <c r="R2" s="33" t="s">
        <v>122</v>
      </c>
    </row>
    <row r="3" spans="1:18" ht="15" customHeight="1" x14ac:dyDescent="0.2">
      <c r="A3" s="21">
        <v>1</v>
      </c>
      <c r="B3" s="24">
        <f>Data!E11</f>
        <v>-0.49507699672506544</v>
      </c>
      <c r="C3" s="24">
        <f>Data!F11</f>
        <v>-0.21787906773303259</v>
      </c>
      <c r="D3" s="21">
        <f>Data!D11</f>
        <v>0</v>
      </c>
      <c r="E3" s="34">
        <f>Parameters!$B$4*B3+Parameters!$B$5*C3+Parameters!$B$6</f>
        <v>0</v>
      </c>
      <c r="F3" s="34">
        <f t="shared" ref="F3:F34" si="0">1/(1+EXP(-MAX(MIN(E3,500),-500)))</f>
        <v>0.5</v>
      </c>
      <c r="G3" s="34">
        <f t="shared" ref="G3:G34" si="1">-(D3*LN(MAX(F3,0.0000000001))+(1-D3)*LN(MAX(1-F3,0.0000000001)))</f>
        <v>0.69314718055994529</v>
      </c>
      <c r="H3" s="34">
        <f t="shared" ref="H3:H34" si="2">F3-D3</f>
        <v>0.5</v>
      </c>
      <c r="I3" s="34">
        <f t="shared" ref="I3:I34" si="3">H3*B3</f>
        <v>-0.24753849836253272</v>
      </c>
      <c r="J3" s="34">
        <f t="shared" ref="J3:J34" si="4">H3*C3</f>
        <v>-0.10893953386651629</v>
      </c>
      <c r="K3" s="21">
        <f t="shared" ref="K3:K34" si="5">IF(F3&gt;=0.5,1,0)</f>
        <v>1</v>
      </c>
      <c r="L3" s="21">
        <f t="shared" ref="L3:L34" si="6">IF(K3=D3,1,0)</f>
        <v>0</v>
      </c>
      <c r="N3" s="35">
        <f>AVERAGE(G3:G152)</f>
        <v>0.69314718055994629</v>
      </c>
      <c r="O3" s="36">
        <f>AVERAGE(L3:L152)</f>
        <v>0.38666666666666666</v>
      </c>
      <c r="P3" s="35">
        <f>AVERAGE(I3:I152)</f>
        <v>-0.37583676978004726</v>
      </c>
      <c r="Q3" s="35">
        <f>AVERAGE(J3:J152)</f>
        <v>-0.20842680170998967</v>
      </c>
      <c r="R3" s="35">
        <f>AVERAGE(H3:H152)</f>
        <v>0.11333333333333333</v>
      </c>
    </row>
    <row r="4" spans="1:18" ht="15" customHeight="1" x14ac:dyDescent="0.2">
      <c r="A4" s="25">
        <v>2</v>
      </c>
      <c r="B4" s="28">
        <f>Data!E12</f>
        <v>1.3649546907625465</v>
      </c>
      <c r="C4" s="28">
        <f>Data!F12</f>
        <v>0.38298823914267033</v>
      </c>
      <c r="D4" s="37">
        <f>Data!D12</f>
        <v>1</v>
      </c>
      <c r="E4" s="38">
        <f>Parameters!$B$4*B4+Parameters!$B$5*C4+Parameters!$B$6</f>
        <v>0</v>
      </c>
      <c r="F4" s="38">
        <f t="shared" si="0"/>
        <v>0.5</v>
      </c>
      <c r="G4" s="38">
        <f t="shared" si="1"/>
        <v>0.69314718055994529</v>
      </c>
      <c r="H4" s="38">
        <f t="shared" si="2"/>
        <v>-0.5</v>
      </c>
      <c r="I4" s="38">
        <f t="shared" si="3"/>
        <v>-0.68247734538127325</v>
      </c>
      <c r="J4" s="38">
        <f t="shared" si="4"/>
        <v>-0.19149411957133516</v>
      </c>
      <c r="K4" s="25">
        <f t="shared" si="5"/>
        <v>1</v>
      </c>
      <c r="L4" s="25">
        <f t="shared" si="6"/>
        <v>1</v>
      </c>
    </row>
    <row r="5" spans="1:18" ht="15" customHeight="1" x14ac:dyDescent="0.2">
      <c r="A5" s="21">
        <v>3</v>
      </c>
      <c r="B5" s="24">
        <f>Data!E13</f>
        <v>0.36450488049100255</v>
      </c>
      <c r="C5" s="24">
        <f>Data!F13</f>
        <v>-2.2763484688523922E-2</v>
      </c>
      <c r="D5" s="39">
        <f>Data!D13</f>
        <v>1</v>
      </c>
      <c r="E5" s="34">
        <f>Parameters!$B$4*B5+Parameters!$B$5*C5+Parameters!$B$6</f>
        <v>0</v>
      </c>
      <c r="F5" s="34">
        <f t="shared" si="0"/>
        <v>0.5</v>
      </c>
      <c r="G5" s="34">
        <f t="shared" si="1"/>
        <v>0.69314718055994529</v>
      </c>
      <c r="H5" s="34">
        <f t="shared" si="2"/>
        <v>-0.5</v>
      </c>
      <c r="I5" s="34">
        <f t="shared" si="3"/>
        <v>-0.18225244024550127</v>
      </c>
      <c r="J5" s="34">
        <f t="shared" si="4"/>
        <v>1.1381742344261961E-2</v>
      </c>
      <c r="K5" s="21">
        <f t="shared" si="5"/>
        <v>1</v>
      </c>
      <c r="L5" s="21">
        <f t="shared" si="6"/>
        <v>1</v>
      </c>
    </row>
    <row r="6" spans="1:18" ht="15" customHeight="1" x14ac:dyDescent="0.2">
      <c r="A6" s="25">
        <v>4</v>
      </c>
      <c r="B6" s="28">
        <f>Data!E14</f>
        <v>-0.51520098716156204</v>
      </c>
      <c r="C6" s="28">
        <f>Data!F14</f>
        <v>-0.42186354091592865</v>
      </c>
      <c r="D6" s="25">
        <f>Data!D14</f>
        <v>0</v>
      </c>
      <c r="E6" s="38">
        <f>Parameters!$B$4*B6+Parameters!$B$5*C6+Parameters!$B$6</f>
        <v>0</v>
      </c>
      <c r="F6" s="38">
        <f t="shared" si="0"/>
        <v>0.5</v>
      </c>
      <c r="G6" s="38">
        <f t="shared" si="1"/>
        <v>0.69314718055994529</v>
      </c>
      <c r="H6" s="38">
        <f t="shared" si="2"/>
        <v>0.5</v>
      </c>
      <c r="I6" s="38">
        <f t="shared" si="3"/>
        <v>-0.25760049358078102</v>
      </c>
      <c r="J6" s="38">
        <f t="shared" si="4"/>
        <v>-0.21093177045796432</v>
      </c>
      <c r="K6" s="25">
        <f t="shared" si="5"/>
        <v>1</v>
      </c>
      <c r="L6" s="25">
        <f t="shared" si="6"/>
        <v>0</v>
      </c>
    </row>
    <row r="7" spans="1:18" ht="15" customHeight="1" x14ac:dyDescent="0.2">
      <c r="A7" s="21">
        <v>5</v>
      </c>
      <c r="B7" s="24">
        <f>Data!E15</f>
        <v>-0.76243858395280606</v>
      </c>
      <c r="C7" s="24">
        <f>Data!F15</f>
        <v>-1.1402436421252569</v>
      </c>
      <c r="D7" s="21">
        <f>Data!D15</f>
        <v>0</v>
      </c>
      <c r="E7" s="34">
        <f>Parameters!$B$4*B7+Parameters!$B$5*C7+Parameters!$B$6</f>
        <v>0</v>
      </c>
      <c r="F7" s="34">
        <f t="shared" si="0"/>
        <v>0.5</v>
      </c>
      <c r="G7" s="34">
        <f t="shared" si="1"/>
        <v>0.69314718055994529</v>
      </c>
      <c r="H7" s="34">
        <f t="shared" si="2"/>
        <v>0.5</v>
      </c>
      <c r="I7" s="34">
        <f t="shared" si="3"/>
        <v>-0.38121929197640303</v>
      </c>
      <c r="J7" s="34">
        <f t="shared" si="4"/>
        <v>-0.57012182106262843</v>
      </c>
      <c r="K7" s="21">
        <f t="shared" si="5"/>
        <v>1</v>
      </c>
      <c r="L7" s="21">
        <f t="shared" si="6"/>
        <v>0</v>
      </c>
    </row>
    <row r="8" spans="1:18" ht="15" customHeight="1" x14ac:dyDescent="0.2">
      <c r="A8" s="25">
        <v>6</v>
      </c>
      <c r="B8" s="28">
        <f>Data!E16</f>
        <v>1.8421807496851796</v>
      </c>
      <c r="C8" s="28">
        <f>Data!F16</f>
        <v>2.1612007118892174</v>
      </c>
      <c r="D8" s="37">
        <f>Data!D16</f>
        <v>1</v>
      </c>
      <c r="E8" s="38">
        <f>Parameters!$B$4*B8+Parameters!$B$5*C8+Parameters!$B$6</f>
        <v>0</v>
      </c>
      <c r="F8" s="38">
        <f t="shared" si="0"/>
        <v>0.5</v>
      </c>
      <c r="G8" s="38">
        <f t="shared" si="1"/>
        <v>0.69314718055994529</v>
      </c>
      <c r="H8" s="38">
        <f t="shared" si="2"/>
        <v>-0.5</v>
      </c>
      <c r="I8" s="38">
        <f t="shared" si="3"/>
        <v>-0.92109037484258982</v>
      </c>
      <c r="J8" s="38">
        <f t="shared" si="4"/>
        <v>-1.0806003559446087</v>
      </c>
      <c r="K8" s="25">
        <f t="shared" si="5"/>
        <v>1</v>
      </c>
      <c r="L8" s="25">
        <f t="shared" si="6"/>
        <v>1</v>
      </c>
    </row>
    <row r="9" spans="1:18" ht="15" customHeight="1" x14ac:dyDescent="0.2">
      <c r="A9" s="21">
        <v>7</v>
      </c>
      <c r="B9" s="24">
        <f>Data!E17</f>
        <v>2.2475354141917534</v>
      </c>
      <c r="C9" s="24">
        <f>Data!F17</f>
        <v>0.51380436868387513</v>
      </c>
      <c r="D9" s="39">
        <f>Data!D17</f>
        <v>1</v>
      </c>
      <c r="E9" s="34">
        <f>Parameters!$B$4*B9+Parameters!$B$5*C9+Parameters!$B$6</f>
        <v>0</v>
      </c>
      <c r="F9" s="34">
        <f t="shared" si="0"/>
        <v>0.5</v>
      </c>
      <c r="G9" s="34">
        <f t="shared" si="1"/>
        <v>0.69314718055994529</v>
      </c>
      <c r="H9" s="34">
        <f t="shared" si="2"/>
        <v>-0.5</v>
      </c>
      <c r="I9" s="34">
        <f t="shared" si="3"/>
        <v>-1.1237677070958767</v>
      </c>
      <c r="J9" s="34">
        <f t="shared" si="4"/>
        <v>-0.25690218434193757</v>
      </c>
      <c r="K9" s="21">
        <f t="shared" si="5"/>
        <v>1</v>
      </c>
      <c r="L9" s="21">
        <f t="shared" si="6"/>
        <v>1</v>
      </c>
    </row>
    <row r="10" spans="1:18" ht="15" customHeight="1" x14ac:dyDescent="0.2">
      <c r="A10" s="25">
        <v>8</v>
      </c>
      <c r="B10" s="28">
        <f>Data!E18</f>
        <v>0.97109944936254189</v>
      </c>
      <c r="C10" s="28">
        <f>Data!F18</f>
        <v>-1.0049930675148584</v>
      </c>
      <c r="D10" s="37">
        <f>Data!D18</f>
        <v>1</v>
      </c>
      <c r="E10" s="38">
        <f>Parameters!$B$4*B10+Parameters!$B$5*C10+Parameters!$B$6</f>
        <v>0</v>
      </c>
      <c r="F10" s="38">
        <f t="shared" si="0"/>
        <v>0.5</v>
      </c>
      <c r="G10" s="38">
        <f t="shared" si="1"/>
        <v>0.69314718055994529</v>
      </c>
      <c r="H10" s="38">
        <f t="shared" si="2"/>
        <v>-0.5</v>
      </c>
      <c r="I10" s="38">
        <f t="shared" si="3"/>
        <v>-0.48554972468127094</v>
      </c>
      <c r="J10" s="38">
        <f t="shared" si="4"/>
        <v>0.5024965337574292</v>
      </c>
      <c r="K10" s="25">
        <f t="shared" si="5"/>
        <v>1</v>
      </c>
      <c r="L10" s="25">
        <f t="shared" si="6"/>
        <v>1</v>
      </c>
    </row>
    <row r="11" spans="1:18" ht="15" customHeight="1" x14ac:dyDescent="0.2">
      <c r="A11" s="21">
        <v>9</v>
      </c>
      <c r="B11" s="24">
        <f>Data!E19</f>
        <v>-0.24496454415717966</v>
      </c>
      <c r="C11" s="24">
        <f>Data!F19</f>
        <v>-0.82539804221252666</v>
      </c>
      <c r="D11" s="21">
        <f>Data!D19</f>
        <v>0</v>
      </c>
      <c r="E11" s="34">
        <f>Parameters!$B$4*B11+Parameters!$B$5*C11+Parameters!$B$6</f>
        <v>0</v>
      </c>
      <c r="F11" s="34">
        <f t="shared" si="0"/>
        <v>0.5</v>
      </c>
      <c r="G11" s="34">
        <f t="shared" si="1"/>
        <v>0.69314718055994529</v>
      </c>
      <c r="H11" s="34">
        <f t="shared" si="2"/>
        <v>0.5</v>
      </c>
      <c r="I11" s="34">
        <f t="shared" si="3"/>
        <v>-0.12248227207858983</v>
      </c>
      <c r="J11" s="34">
        <f t="shared" si="4"/>
        <v>-0.41269902110626333</v>
      </c>
      <c r="K11" s="21">
        <f t="shared" si="5"/>
        <v>1</v>
      </c>
      <c r="L11" s="21">
        <f t="shared" si="6"/>
        <v>0</v>
      </c>
    </row>
    <row r="12" spans="1:18" ht="15" customHeight="1" x14ac:dyDescent="0.2">
      <c r="A12" s="25">
        <v>10</v>
      </c>
      <c r="B12" s="28">
        <f>Data!E20</f>
        <v>-8.3972620665206943E-2</v>
      </c>
      <c r="C12" s="28">
        <f>Data!F20</f>
        <v>-0.65688912958317769</v>
      </c>
      <c r="D12" s="25">
        <f>Data!D20</f>
        <v>0</v>
      </c>
      <c r="E12" s="38">
        <f>Parameters!$B$4*B12+Parameters!$B$5*C12+Parameters!$B$6</f>
        <v>0</v>
      </c>
      <c r="F12" s="38">
        <f t="shared" si="0"/>
        <v>0.5</v>
      </c>
      <c r="G12" s="38">
        <f t="shared" si="1"/>
        <v>0.69314718055994529</v>
      </c>
      <c r="H12" s="38">
        <f t="shared" si="2"/>
        <v>0.5</v>
      </c>
      <c r="I12" s="38">
        <f t="shared" si="3"/>
        <v>-4.1986310332603471E-2</v>
      </c>
      <c r="J12" s="38">
        <f t="shared" si="4"/>
        <v>-0.32844456479158884</v>
      </c>
      <c r="K12" s="25">
        <f t="shared" si="5"/>
        <v>1</v>
      </c>
      <c r="L12" s="25">
        <f t="shared" si="6"/>
        <v>0</v>
      </c>
    </row>
    <row r="13" spans="1:18" ht="15" customHeight="1" x14ac:dyDescent="0.2">
      <c r="A13" s="21">
        <v>11</v>
      </c>
      <c r="B13" s="24">
        <f>Data!E21</f>
        <v>-0.28233766925353015</v>
      </c>
      <c r="C13" s="24">
        <f>Data!F21</f>
        <v>1.2565739177737671</v>
      </c>
      <c r="D13" s="21">
        <f>Data!D21</f>
        <v>0</v>
      </c>
      <c r="E13" s="34">
        <f>Parameters!$B$4*B13+Parameters!$B$5*C13+Parameters!$B$6</f>
        <v>0</v>
      </c>
      <c r="F13" s="34">
        <f t="shared" si="0"/>
        <v>0.5</v>
      </c>
      <c r="G13" s="34">
        <f t="shared" si="1"/>
        <v>0.69314718055994529</v>
      </c>
      <c r="H13" s="34">
        <f t="shared" si="2"/>
        <v>0.5</v>
      </c>
      <c r="I13" s="34">
        <f t="shared" si="3"/>
        <v>-0.14116883462676508</v>
      </c>
      <c r="J13" s="34">
        <f t="shared" si="4"/>
        <v>0.62828695888688357</v>
      </c>
      <c r="K13" s="21">
        <f t="shared" si="5"/>
        <v>1</v>
      </c>
      <c r="L13" s="21">
        <f t="shared" si="6"/>
        <v>0</v>
      </c>
    </row>
    <row r="14" spans="1:18" ht="15" customHeight="1" x14ac:dyDescent="0.2">
      <c r="A14" s="25">
        <v>12</v>
      </c>
      <c r="B14" s="28">
        <f>Data!E22</f>
        <v>0.74398584300779513</v>
      </c>
      <c r="C14" s="28">
        <f>Data!F22</f>
        <v>-0.1735346170410989</v>
      </c>
      <c r="D14" s="37">
        <f>Data!D22</f>
        <v>1</v>
      </c>
      <c r="E14" s="38">
        <f>Parameters!$B$4*B14+Parameters!$B$5*C14+Parameters!$B$6</f>
        <v>0</v>
      </c>
      <c r="F14" s="38">
        <f t="shared" si="0"/>
        <v>0.5</v>
      </c>
      <c r="G14" s="38">
        <f t="shared" si="1"/>
        <v>0.69314718055994529</v>
      </c>
      <c r="H14" s="38">
        <f t="shared" si="2"/>
        <v>-0.5</v>
      </c>
      <c r="I14" s="38">
        <f t="shared" si="3"/>
        <v>-0.37199292150389757</v>
      </c>
      <c r="J14" s="38">
        <f t="shared" si="4"/>
        <v>8.6767308520549452E-2</v>
      </c>
      <c r="K14" s="25">
        <f t="shared" si="5"/>
        <v>1</v>
      </c>
      <c r="L14" s="25">
        <f t="shared" si="6"/>
        <v>1</v>
      </c>
    </row>
    <row r="15" spans="1:18" ht="15" customHeight="1" x14ac:dyDescent="0.2">
      <c r="A15" s="21">
        <v>13</v>
      </c>
      <c r="B15" s="24">
        <f>Data!E23</f>
        <v>0.22363694743552648</v>
      </c>
      <c r="C15" s="24">
        <f>Data!F23</f>
        <v>3.9318746280183704E-2</v>
      </c>
      <c r="D15" s="21">
        <f>Data!D23</f>
        <v>0</v>
      </c>
      <c r="E15" s="34">
        <f>Parameters!$B$4*B15+Parameters!$B$5*C15+Parameters!$B$6</f>
        <v>0</v>
      </c>
      <c r="F15" s="34">
        <f t="shared" si="0"/>
        <v>0.5</v>
      </c>
      <c r="G15" s="34">
        <f t="shared" si="1"/>
        <v>0.69314718055994529</v>
      </c>
      <c r="H15" s="34">
        <f t="shared" si="2"/>
        <v>0.5</v>
      </c>
      <c r="I15" s="34">
        <f t="shared" si="3"/>
        <v>0.11181847371776324</v>
      </c>
      <c r="J15" s="34">
        <f t="shared" si="4"/>
        <v>1.9659373140091852E-2</v>
      </c>
      <c r="K15" s="21">
        <f t="shared" si="5"/>
        <v>1</v>
      </c>
      <c r="L15" s="21">
        <f t="shared" si="6"/>
        <v>0</v>
      </c>
    </row>
    <row r="16" spans="1:18" ht="15" customHeight="1" x14ac:dyDescent="0.2">
      <c r="A16" s="25">
        <v>14</v>
      </c>
      <c r="B16" s="28">
        <f>Data!E24</f>
        <v>0.59449334262239217</v>
      </c>
      <c r="C16" s="28">
        <f>Data!F24</f>
        <v>0.50936992361468181</v>
      </c>
      <c r="D16" s="37">
        <f>Data!D24</f>
        <v>1</v>
      </c>
      <c r="E16" s="38">
        <f>Parameters!$B$4*B16+Parameters!$B$5*C16+Parameters!$B$6</f>
        <v>0</v>
      </c>
      <c r="F16" s="38">
        <f t="shared" si="0"/>
        <v>0.5</v>
      </c>
      <c r="G16" s="38">
        <f t="shared" si="1"/>
        <v>0.69314718055994529</v>
      </c>
      <c r="H16" s="38">
        <f t="shared" si="2"/>
        <v>-0.5</v>
      </c>
      <c r="I16" s="38">
        <f t="shared" si="3"/>
        <v>-0.29724667131119609</v>
      </c>
      <c r="J16" s="38">
        <f t="shared" si="4"/>
        <v>-0.2546849618073409</v>
      </c>
      <c r="K16" s="25">
        <f t="shared" si="5"/>
        <v>1</v>
      </c>
      <c r="L16" s="25">
        <f t="shared" si="6"/>
        <v>1</v>
      </c>
    </row>
    <row r="17" spans="1:12" ht="15" customHeight="1" x14ac:dyDescent="0.2">
      <c r="A17" s="21">
        <v>15</v>
      </c>
      <c r="B17" s="24">
        <f>Data!E25</f>
        <v>-0.53245012182141638</v>
      </c>
      <c r="C17" s="24">
        <f>Data!F25</f>
        <v>-1.621380932132739</v>
      </c>
      <c r="D17" s="21">
        <f>Data!D25</f>
        <v>0</v>
      </c>
      <c r="E17" s="34">
        <f>Parameters!$B$4*B17+Parameters!$B$5*C17+Parameters!$B$6</f>
        <v>0</v>
      </c>
      <c r="F17" s="34">
        <f t="shared" si="0"/>
        <v>0.5</v>
      </c>
      <c r="G17" s="34">
        <f t="shared" si="1"/>
        <v>0.69314718055994529</v>
      </c>
      <c r="H17" s="34">
        <f t="shared" si="2"/>
        <v>0.5</v>
      </c>
      <c r="I17" s="34">
        <f t="shared" si="3"/>
        <v>-0.26622506091070819</v>
      </c>
      <c r="J17" s="34">
        <f t="shared" si="4"/>
        <v>-0.81069046606636952</v>
      </c>
      <c r="K17" s="21">
        <f t="shared" si="5"/>
        <v>1</v>
      </c>
      <c r="L17" s="21">
        <f t="shared" si="6"/>
        <v>0</v>
      </c>
    </row>
    <row r="18" spans="1:12" ht="15" customHeight="1" x14ac:dyDescent="0.2">
      <c r="A18" s="25">
        <v>16</v>
      </c>
      <c r="B18" s="28">
        <f>Data!E26</f>
        <v>1.4109523831888244</v>
      </c>
      <c r="C18" s="28">
        <f>Data!F26</f>
        <v>1.487165061371823</v>
      </c>
      <c r="D18" s="37">
        <f>Data!D26</f>
        <v>1</v>
      </c>
      <c r="E18" s="38">
        <f>Parameters!$B$4*B18+Parameters!$B$5*C18+Parameters!$B$6</f>
        <v>0</v>
      </c>
      <c r="F18" s="38">
        <f t="shared" si="0"/>
        <v>0.5</v>
      </c>
      <c r="G18" s="38">
        <f t="shared" si="1"/>
        <v>0.69314718055994529</v>
      </c>
      <c r="H18" s="38">
        <f t="shared" si="2"/>
        <v>-0.5</v>
      </c>
      <c r="I18" s="38">
        <f t="shared" si="3"/>
        <v>-0.70547619159441222</v>
      </c>
      <c r="J18" s="38">
        <f t="shared" si="4"/>
        <v>-0.74358253068591151</v>
      </c>
      <c r="K18" s="25">
        <f t="shared" si="5"/>
        <v>1</v>
      </c>
      <c r="L18" s="25">
        <f t="shared" si="6"/>
        <v>1</v>
      </c>
    </row>
    <row r="19" spans="1:12" ht="15" customHeight="1" x14ac:dyDescent="0.2">
      <c r="A19" s="21">
        <v>17</v>
      </c>
      <c r="B19" s="24">
        <f>Data!E27</f>
        <v>0.17763925500924854</v>
      </c>
      <c r="C19" s="24">
        <f>Data!F27</f>
        <v>-1.0825958562257429</v>
      </c>
      <c r="D19" s="21">
        <f>Data!D27</f>
        <v>0</v>
      </c>
      <c r="E19" s="34">
        <f>Parameters!$B$4*B19+Parameters!$B$5*C19+Parameters!$B$6</f>
        <v>0</v>
      </c>
      <c r="F19" s="34">
        <f t="shared" si="0"/>
        <v>0.5</v>
      </c>
      <c r="G19" s="34">
        <f t="shared" si="1"/>
        <v>0.69314718055994529</v>
      </c>
      <c r="H19" s="34">
        <f t="shared" si="2"/>
        <v>0.5</v>
      </c>
      <c r="I19" s="34">
        <f t="shared" si="3"/>
        <v>8.8819627504624271E-2</v>
      </c>
      <c r="J19" s="34">
        <f t="shared" si="4"/>
        <v>-0.54129792811287147</v>
      </c>
      <c r="K19" s="21">
        <f t="shared" si="5"/>
        <v>1</v>
      </c>
      <c r="L19" s="21">
        <f t="shared" si="6"/>
        <v>0</v>
      </c>
    </row>
    <row r="20" spans="1:12" ht="15" customHeight="1" x14ac:dyDescent="0.2">
      <c r="A20" s="25">
        <v>18</v>
      </c>
      <c r="B20" s="28">
        <f>Data!E28</f>
        <v>-1.1591686811294524</v>
      </c>
      <c r="C20" s="28">
        <f>Data!F28</f>
        <v>1.6259631920395611E-3</v>
      </c>
      <c r="D20" s="25">
        <f>Data!D28</f>
        <v>0</v>
      </c>
      <c r="E20" s="38">
        <f>Parameters!$B$4*B20+Parameters!$B$5*C20+Parameters!$B$6</f>
        <v>0</v>
      </c>
      <c r="F20" s="38">
        <f t="shared" si="0"/>
        <v>0.5</v>
      </c>
      <c r="G20" s="38">
        <f t="shared" si="1"/>
        <v>0.69314718055994529</v>
      </c>
      <c r="H20" s="38">
        <f t="shared" si="2"/>
        <v>0.5</v>
      </c>
      <c r="I20" s="38">
        <f t="shared" si="3"/>
        <v>-0.57958434056472619</v>
      </c>
      <c r="J20" s="38">
        <f t="shared" si="4"/>
        <v>8.1298159601978057E-4</v>
      </c>
      <c r="K20" s="25">
        <f t="shared" si="5"/>
        <v>1</v>
      </c>
      <c r="L20" s="25">
        <f t="shared" si="6"/>
        <v>0</v>
      </c>
    </row>
    <row r="21" spans="1:12" ht="15" customHeight="1" x14ac:dyDescent="0.2">
      <c r="A21" s="21">
        <v>19</v>
      </c>
      <c r="B21" s="24">
        <f>Data!E29</f>
        <v>-2.073085332524061</v>
      </c>
      <c r="C21" s="24">
        <f>Data!F29</f>
        <v>-1.3641831181195228</v>
      </c>
      <c r="D21" s="21">
        <f>Data!D29</f>
        <v>0</v>
      </c>
      <c r="E21" s="34">
        <f>Parameters!$B$4*B21+Parameters!$B$5*C21+Parameters!$B$6</f>
        <v>0</v>
      </c>
      <c r="F21" s="34">
        <f t="shared" si="0"/>
        <v>0.5</v>
      </c>
      <c r="G21" s="34">
        <f t="shared" si="1"/>
        <v>0.69314718055994529</v>
      </c>
      <c r="H21" s="34">
        <f t="shared" si="2"/>
        <v>0.5</v>
      </c>
      <c r="I21" s="34">
        <f t="shared" si="3"/>
        <v>-1.0365426662620305</v>
      </c>
      <c r="J21" s="34">
        <f t="shared" si="4"/>
        <v>-0.68209155905976138</v>
      </c>
      <c r="K21" s="21">
        <f t="shared" si="5"/>
        <v>1</v>
      </c>
      <c r="L21" s="21">
        <f t="shared" si="6"/>
        <v>0</v>
      </c>
    </row>
    <row r="22" spans="1:12" ht="15" customHeight="1" x14ac:dyDescent="0.2">
      <c r="A22" s="25">
        <v>20</v>
      </c>
      <c r="B22" s="28">
        <f>Data!E30</f>
        <v>1.8278064708019677</v>
      </c>
      <c r="C22" s="28">
        <f>Data!F30</f>
        <v>0.28321322508581936</v>
      </c>
      <c r="D22" s="37">
        <f>Data!D30</f>
        <v>1</v>
      </c>
      <c r="E22" s="38">
        <f>Parameters!$B$4*B22+Parameters!$B$5*C22+Parameters!$B$6</f>
        <v>0</v>
      </c>
      <c r="F22" s="38">
        <f t="shared" si="0"/>
        <v>0.5</v>
      </c>
      <c r="G22" s="38">
        <f t="shared" si="1"/>
        <v>0.69314718055994529</v>
      </c>
      <c r="H22" s="38">
        <f t="shared" si="2"/>
        <v>-0.5</v>
      </c>
      <c r="I22" s="38">
        <f t="shared" si="3"/>
        <v>-0.91390323540098384</v>
      </c>
      <c r="J22" s="38">
        <f t="shared" si="4"/>
        <v>-0.14160661254290968</v>
      </c>
      <c r="K22" s="25">
        <f t="shared" si="5"/>
        <v>1</v>
      </c>
      <c r="L22" s="25">
        <f t="shared" si="6"/>
        <v>1</v>
      </c>
    </row>
    <row r="23" spans="1:12" ht="15" customHeight="1" x14ac:dyDescent="0.2">
      <c r="A23" s="21">
        <v>21</v>
      </c>
      <c r="B23" s="24">
        <f>Data!E31</f>
        <v>-0.11272117843163051</v>
      </c>
      <c r="C23" s="24">
        <f>Data!F31</f>
        <v>-0.84091859995470353</v>
      </c>
      <c r="D23" s="39">
        <f>Data!D31</f>
        <v>1</v>
      </c>
      <c r="E23" s="34">
        <f>Parameters!$B$4*B23+Parameters!$B$5*C23+Parameters!$B$6</f>
        <v>0</v>
      </c>
      <c r="F23" s="34">
        <f t="shared" si="0"/>
        <v>0.5</v>
      </c>
      <c r="G23" s="34">
        <f t="shared" si="1"/>
        <v>0.69314718055994529</v>
      </c>
      <c r="H23" s="34">
        <f t="shared" si="2"/>
        <v>-0.5</v>
      </c>
      <c r="I23" s="34">
        <f t="shared" si="3"/>
        <v>5.6360589215815257E-2</v>
      </c>
      <c r="J23" s="34">
        <f t="shared" si="4"/>
        <v>0.42045929997735176</v>
      </c>
      <c r="K23" s="21">
        <f t="shared" si="5"/>
        <v>1</v>
      </c>
      <c r="L23" s="21">
        <f t="shared" si="6"/>
        <v>1</v>
      </c>
    </row>
    <row r="24" spans="1:12" ht="15" customHeight="1" x14ac:dyDescent="0.2">
      <c r="A24" s="25">
        <v>22</v>
      </c>
      <c r="B24" s="28">
        <f>Data!E32</f>
        <v>-0.60144666046083328</v>
      </c>
      <c r="C24" s="28">
        <f>Data!F32</f>
        <v>-0.41299465077754205</v>
      </c>
      <c r="D24" s="25">
        <f>Data!D32</f>
        <v>0</v>
      </c>
      <c r="E24" s="38">
        <f>Parameters!$B$4*B24+Parameters!$B$5*C24+Parameters!$B$6</f>
        <v>0</v>
      </c>
      <c r="F24" s="38">
        <f t="shared" si="0"/>
        <v>0.5</v>
      </c>
      <c r="G24" s="38">
        <f t="shared" si="1"/>
        <v>0.69314718055994529</v>
      </c>
      <c r="H24" s="38">
        <f t="shared" si="2"/>
        <v>0.5</v>
      </c>
      <c r="I24" s="38">
        <f t="shared" si="3"/>
        <v>-0.30072333023041664</v>
      </c>
      <c r="J24" s="38">
        <f t="shared" si="4"/>
        <v>-0.20649732538877102</v>
      </c>
      <c r="K24" s="25">
        <f t="shared" si="5"/>
        <v>1</v>
      </c>
      <c r="L24" s="25">
        <f t="shared" si="6"/>
        <v>0</v>
      </c>
    </row>
    <row r="25" spans="1:12" ht="15" customHeight="1" x14ac:dyDescent="0.2">
      <c r="A25" s="21">
        <v>23</v>
      </c>
      <c r="B25" s="24">
        <f>Data!E33</f>
        <v>2.1325411831260581</v>
      </c>
      <c r="C25" s="24">
        <f>Data!F33</f>
        <v>0.59805882499855001</v>
      </c>
      <c r="D25" s="39">
        <f>Data!D33</f>
        <v>1</v>
      </c>
      <c r="E25" s="34">
        <f>Parameters!$B$4*B25+Parameters!$B$5*C25+Parameters!$B$6</f>
        <v>0</v>
      </c>
      <c r="F25" s="34">
        <f t="shared" si="0"/>
        <v>0.5</v>
      </c>
      <c r="G25" s="34">
        <f t="shared" si="1"/>
        <v>0.69314718055994529</v>
      </c>
      <c r="H25" s="34">
        <f t="shared" si="2"/>
        <v>-0.5</v>
      </c>
      <c r="I25" s="34">
        <f t="shared" si="3"/>
        <v>-1.0662705915630291</v>
      </c>
      <c r="J25" s="34">
        <f t="shared" si="4"/>
        <v>-0.299029412499275</v>
      </c>
      <c r="K25" s="21">
        <f t="shared" si="5"/>
        <v>1</v>
      </c>
      <c r="L25" s="21">
        <f t="shared" si="6"/>
        <v>1</v>
      </c>
    </row>
    <row r="26" spans="1:12" ht="15" customHeight="1" x14ac:dyDescent="0.2">
      <c r="A26" s="25">
        <v>24</v>
      </c>
      <c r="B26" s="28">
        <f>Data!E34</f>
        <v>-1.1965418062258035</v>
      </c>
      <c r="C26" s="28">
        <f>Data!F34</f>
        <v>0.37633657153888078</v>
      </c>
      <c r="D26" s="25">
        <f>Data!D34</f>
        <v>0</v>
      </c>
      <c r="E26" s="38">
        <f>Parameters!$B$4*B26+Parameters!$B$5*C26+Parameters!$B$6</f>
        <v>0</v>
      </c>
      <c r="F26" s="38">
        <f t="shared" si="0"/>
        <v>0.5</v>
      </c>
      <c r="G26" s="38">
        <f t="shared" si="1"/>
        <v>0.69314718055994529</v>
      </c>
      <c r="H26" s="38">
        <f t="shared" si="2"/>
        <v>0.5</v>
      </c>
      <c r="I26" s="38">
        <f t="shared" si="3"/>
        <v>-0.59827090311290176</v>
      </c>
      <c r="J26" s="38">
        <f t="shared" si="4"/>
        <v>0.18816828576944039</v>
      </c>
      <c r="K26" s="25">
        <f t="shared" si="5"/>
        <v>1</v>
      </c>
      <c r="L26" s="25">
        <f t="shared" si="6"/>
        <v>0</v>
      </c>
    </row>
    <row r="27" spans="1:12" ht="15" customHeight="1" x14ac:dyDescent="0.2">
      <c r="A27" s="21">
        <v>25</v>
      </c>
      <c r="B27" s="24">
        <f>Data!E35</f>
        <v>-0.74518944929295172</v>
      </c>
      <c r="C27" s="24">
        <f>Data!F35</f>
        <v>1.0880650051444183</v>
      </c>
      <c r="D27" s="21">
        <f>Data!D35</f>
        <v>0</v>
      </c>
      <c r="E27" s="34">
        <f>Parameters!$B$4*B27+Parameters!$B$5*C27+Parameters!$B$6</f>
        <v>0</v>
      </c>
      <c r="F27" s="34">
        <f t="shared" si="0"/>
        <v>0.5</v>
      </c>
      <c r="G27" s="34">
        <f t="shared" si="1"/>
        <v>0.69314718055994529</v>
      </c>
      <c r="H27" s="34">
        <f t="shared" si="2"/>
        <v>0.5</v>
      </c>
      <c r="I27" s="34">
        <f t="shared" si="3"/>
        <v>-0.37259472464647586</v>
      </c>
      <c r="J27" s="34">
        <f t="shared" si="4"/>
        <v>0.54403250257220914</v>
      </c>
      <c r="K27" s="21">
        <f t="shared" si="5"/>
        <v>1</v>
      </c>
      <c r="L27" s="21">
        <f t="shared" si="6"/>
        <v>0</v>
      </c>
    </row>
    <row r="28" spans="1:12" ht="15" customHeight="1" x14ac:dyDescent="0.2">
      <c r="A28" s="25">
        <v>26</v>
      </c>
      <c r="B28" s="28">
        <f>Data!E36</f>
        <v>-0.19034228440097484</v>
      </c>
      <c r="C28" s="28">
        <f>Data!F36</f>
        <v>-1.916271529234099</v>
      </c>
      <c r="D28" s="25">
        <f>Data!D36</f>
        <v>0</v>
      </c>
      <c r="E28" s="38">
        <f>Parameters!$B$4*B28+Parameters!$B$5*C28+Parameters!$B$6</f>
        <v>0</v>
      </c>
      <c r="F28" s="38">
        <f t="shared" si="0"/>
        <v>0.5</v>
      </c>
      <c r="G28" s="38">
        <f t="shared" si="1"/>
        <v>0.69314718055994529</v>
      </c>
      <c r="H28" s="38">
        <f t="shared" si="2"/>
        <v>0.5</v>
      </c>
      <c r="I28" s="38">
        <f t="shared" si="3"/>
        <v>-9.5171142200487419E-2</v>
      </c>
      <c r="J28" s="38">
        <f t="shared" si="4"/>
        <v>-0.95813576461704952</v>
      </c>
      <c r="K28" s="25">
        <f t="shared" si="5"/>
        <v>1</v>
      </c>
      <c r="L28" s="25">
        <f t="shared" si="6"/>
        <v>0</v>
      </c>
    </row>
    <row r="29" spans="1:12" ht="15" customHeight="1" x14ac:dyDescent="0.2">
      <c r="A29" s="21">
        <v>27</v>
      </c>
      <c r="B29" s="24">
        <f>Data!E37</f>
        <v>-0.262213678817034</v>
      </c>
      <c r="C29" s="24">
        <f>Data!F37</f>
        <v>-1.2998836646162184</v>
      </c>
      <c r="D29" s="21">
        <f>Data!D37</f>
        <v>0</v>
      </c>
      <c r="E29" s="34">
        <f>Parameters!$B$4*B29+Parameters!$B$5*C29+Parameters!$B$6</f>
        <v>0</v>
      </c>
      <c r="F29" s="34">
        <f t="shared" si="0"/>
        <v>0.5</v>
      </c>
      <c r="G29" s="34">
        <f t="shared" si="1"/>
        <v>0.69314718055994529</v>
      </c>
      <c r="H29" s="34">
        <f t="shared" si="2"/>
        <v>0.5</v>
      </c>
      <c r="I29" s="34">
        <f t="shared" si="3"/>
        <v>-0.131106839408517</v>
      </c>
      <c r="J29" s="34">
        <f t="shared" si="4"/>
        <v>-0.6499418323081092</v>
      </c>
      <c r="K29" s="21">
        <f t="shared" si="5"/>
        <v>1</v>
      </c>
      <c r="L29" s="21">
        <f t="shared" si="6"/>
        <v>0</v>
      </c>
    </row>
    <row r="30" spans="1:12" ht="15" customHeight="1" x14ac:dyDescent="0.2">
      <c r="A30" s="25">
        <v>28</v>
      </c>
      <c r="B30" s="28">
        <f>Data!E38</f>
        <v>-1.1217955560331019</v>
      </c>
      <c r="C30" s="28">
        <f>Data!F38</f>
        <v>1.7798384359385864</v>
      </c>
      <c r="D30" s="25">
        <f>Data!D38</f>
        <v>0</v>
      </c>
      <c r="E30" s="38">
        <f>Parameters!$B$4*B30+Parameters!$B$5*C30+Parameters!$B$6</f>
        <v>0</v>
      </c>
      <c r="F30" s="38">
        <f t="shared" si="0"/>
        <v>0.5</v>
      </c>
      <c r="G30" s="38">
        <f t="shared" si="1"/>
        <v>0.69314718055994529</v>
      </c>
      <c r="H30" s="38">
        <f t="shared" si="2"/>
        <v>0.5</v>
      </c>
      <c r="I30" s="38">
        <f t="shared" si="3"/>
        <v>-0.56089777801655094</v>
      </c>
      <c r="J30" s="38">
        <f t="shared" si="4"/>
        <v>0.88991921796929319</v>
      </c>
      <c r="K30" s="25">
        <f t="shared" si="5"/>
        <v>1</v>
      </c>
      <c r="L30" s="25">
        <f t="shared" si="6"/>
        <v>0</v>
      </c>
    </row>
    <row r="31" spans="1:12" ht="15" customHeight="1" x14ac:dyDescent="0.2">
      <c r="A31" s="21">
        <v>29</v>
      </c>
      <c r="B31" s="24">
        <f>Data!E39</f>
        <v>-0.41170617920243702</v>
      </c>
      <c r="C31" s="24">
        <f>Data!F39</f>
        <v>-0.16466572690271233</v>
      </c>
      <c r="D31" s="21">
        <f>Data!D39</f>
        <v>0</v>
      </c>
      <c r="E31" s="34">
        <f>Parameters!$B$4*B31+Parameters!$B$5*C31+Parameters!$B$6</f>
        <v>0</v>
      </c>
      <c r="F31" s="34">
        <f t="shared" si="0"/>
        <v>0.5</v>
      </c>
      <c r="G31" s="34">
        <f t="shared" si="1"/>
        <v>0.69314718055994529</v>
      </c>
      <c r="H31" s="34">
        <f t="shared" si="2"/>
        <v>0.5</v>
      </c>
      <c r="I31" s="34">
        <f t="shared" si="3"/>
        <v>-0.20585308960121851</v>
      </c>
      <c r="J31" s="34">
        <f t="shared" si="4"/>
        <v>-8.2332863451356167E-2</v>
      </c>
      <c r="K31" s="21">
        <f t="shared" si="5"/>
        <v>1</v>
      </c>
      <c r="L31" s="21">
        <f t="shared" si="6"/>
        <v>0</v>
      </c>
    </row>
    <row r="32" spans="1:12" ht="15" customHeight="1" x14ac:dyDescent="0.2">
      <c r="A32" s="25">
        <v>30</v>
      </c>
      <c r="B32" s="28">
        <f>Data!E40</f>
        <v>0.86472978562677405</v>
      </c>
      <c r="C32" s="28">
        <f>Data!F40</f>
        <v>1.0947166727482087</v>
      </c>
      <c r="D32" s="37">
        <f>Data!D40</f>
        <v>1</v>
      </c>
      <c r="E32" s="38">
        <f>Parameters!$B$4*B32+Parameters!$B$5*C32+Parameters!$B$6</f>
        <v>0</v>
      </c>
      <c r="F32" s="38">
        <f t="shared" si="0"/>
        <v>0.5</v>
      </c>
      <c r="G32" s="38">
        <f t="shared" si="1"/>
        <v>0.69314718055994529</v>
      </c>
      <c r="H32" s="38">
        <f t="shared" si="2"/>
        <v>-0.5</v>
      </c>
      <c r="I32" s="38">
        <f t="shared" si="3"/>
        <v>-0.43236489281338703</v>
      </c>
      <c r="J32" s="38">
        <f t="shared" si="4"/>
        <v>-0.54735833637410436</v>
      </c>
      <c r="K32" s="25">
        <f t="shared" si="5"/>
        <v>1</v>
      </c>
      <c r="L32" s="25">
        <f t="shared" si="6"/>
        <v>1</v>
      </c>
    </row>
    <row r="33" spans="1:12" ht="15" customHeight="1" x14ac:dyDescent="0.2">
      <c r="A33" s="21">
        <v>31</v>
      </c>
      <c r="B33" s="24">
        <f>Data!E41</f>
        <v>-0.8803076707951426</v>
      </c>
      <c r="C33" s="24">
        <f>Data!F41</f>
        <v>0.63353438555209707</v>
      </c>
      <c r="D33" s="21">
        <f>Data!D41</f>
        <v>0</v>
      </c>
      <c r="E33" s="34">
        <f>Parameters!$B$4*B33+Parameters!$B$5*C33+Parameters!$B$6</f>
        <v>0</v>
      </c>
      <c r="F33" s="34">
        <f t="shared" si="0"/>
        <v>0.5</v>
      </c>
      <c r="G33" s="34">
        <f t="shared" si="1"/>
        <v>0.69314718055994529</v>
      </c>
      <c r="H33" s="34">
        <f t="shared" si="2"/>
        <v>0.5</v>
      </c>
      <c r="I33" s="34">
        <f t="shared" si="3"/>
        <v>-0.4401538353975713</v>
      </c>
      <c r="J33" s="34">
        <f t="shared" si="4"/>
        <v>0.31676719277604853</v>
      </c>
      <c r="K33" s="21">
        <f t="shared" si="5"/>
        <v>1</v>
      </c>
      <c r="L33" s="21">
        <f t="shared" si="6"/>
        <v>0</v>
      </c>
    </row>
    <row r="34" spans="1:12" ht="15" customHeight="1" x14ac:dyDescent="0.2">
      <c r="A34" s="25">
        <v>32</v>
      </c>
      <c r="B34" s="28">
        <f>Data!E42</f>
        <v>-0.61294608356740254</v>
      </c>
      <c r="C34" s="28">
        <f>Data!F42</f>
        <v>-1.5171714730066943</v>
      </c>
      <c r="D34" s="25">
        <f>Data!D42</f>
        <v>0</v>
      </c>
      <c r="E34" s="38">
        <f>Parameters!$B$4*B34+Parameters!$B$5*C34+Parameters!$B$6</f>
        <v>0</v>
      </c>
      <c r="F34" s="38">
        <f t="shared" si="0"/>
        <v>0.5</v>
      </c>
      <c r="G34" s="38">
        <f t="shared" si="1"/>
        <v>0.69314718055994529</v>
      </c>
      <c r="H34" s="38">
        <f t="shared" si="2"/>
        <v>0.5</v>
      </c>
      <c r="I34" s="38">
        <f t="shared" si="3"/>
        <v>-0.30647304178370127</v>
      </c>
      <c r="J34" s="38">
        <f t="shared" si="4"/>
        <v>-0.75858573650334715</v>
      </c>
      <c r="K34" s="25">
        <f t="shared" si="5"/>
        <v>1</v>
      </c>
      <c r="L34" s="25">
        <f t="shared" si="6"/>
        <v>0</v>
      </c>
    </row>
    <row r="35" spans="1:12" ht="15" customHeight="1" x14ac:dyDescent="0.2">
      <c r="A35" s="21">
        <v>33</v>
      </c>
      <c r="B35" s="24">
        <f>Data!E43</f>
        <v>-1.2793376525931033</v>
      </c>
      <c r="C35" s="24">
        <f>Data!F43</f>
        <v>-0.1025834959340047</v>
      </c>
      <c r="D35" s="21">
        <f>Data!D43</f>
        <v>0</v>
      </c>
      <c r="E35" s="34">
        <f>Parameters!$B$4*B35+Parameters!$B$5*C35+Parameters!$B$6</f>
        <v>0</v>
      </c>
      <c r="F35" s="34">
        <f t="shared" ref="F35:F66" si="7">1/(1+EXP(-MAX(MIN(E35,500),-500)))</f>
        <v>0.5</v>
      </c>
      <c r="G35" s="34">
        <f t="shared" ref="G35:G66" si="8">-(D35*LN(MAX(F35,0.0000000001))+(1-D35)*LN(MAX(1-F35,0.0000000001)))</f>
        <v>0.69314718055994529</v>
      </c>
      <c r="H35" s="34">
        <f t="shared" ref="H35:H66" si="9">F35-D35</f>
        <v>0.5</v>
      </c>
      <c r="I35" s="34">
        <f t="shared" ref="I35:I66" si="10">H35*B35</f>
        <v>-0.63966882629655164</v>
      </c>
      <c r="J35" s="34">
        <f t="shared" ref="J35:J66" si="11">H35*C35</f>
        <v>-5.1291747967002352E-2</v>
      </c>
      <c r="K35" s="21">
        <f t="shared" ref="K35:K66" si="12">IF(F35&gt;=0.5,1,0)</f>
        <v>1</v>
      </c>
      <c r="L35" s="21">
        <f t="shared" ref="L35:L66" si="13">IF(K35=D35,1,0)</f>
        <v>0</v>
      </c>
    </row>
    <row r="36" spans="1:12" ht="15" customHeight="1" x14ac:dyDescent="0.2">
      <c r="A36" s="25">
        <v>34</v>
      </c>
      <c r="B36" s="28">
        <f>Data!E44</f>
        <v>-0.14721944775133922</v>
      </c>
      <c r="C36" s="28">
        <f>Data!F44</f>
        <v>-0.72118858308648237</v>
      </c>
      <c r="D36" s="25">
        <f>Data!D44</f>
        <v>0</v>
      </c>
      <c r="E36" s="38">
        <f>Parameters!$B$4*B36+Parameters!$B$5*C36+Parameters!$B$6</f>
        <v>0</v>
      </c>
      <c r="F36" s="38">
        <f t="shared" si="7"/>
        <v>0.5</v>
      </c>
      <c r="G36" s="38">
        <f t="shared" si="8"/>
        <v>0.69314718055994529</v>
      </c>
      <c r="H36" s="38">
        <f t="shared" si="9"/>
        <v>0.5</v>
      </c>
      <c r="I36" s="38">
        <f t="shared" si="10"/>
        <v>-7.3609723875669608E-2</v>
      </c>
      <c r="J36" s="38">
        <f t="shared" si="11"/>
        <v>-0.36059429154324119</v>
      </c>
      <c r="K36" s="25">
        <f t="shared" si="12"/>
        <v>1</v>
      </c>
      <c r="L36" s="25">
        <f t="shared" si="13"/>
        <v>0</v>
      </c>
    </row>
    <row r="37" spans="1:12" ht="15" customHeight="1" x14ac:dyDescent="0.2">
      <c r="A37" s="21">
        <v>35</v>
      </c>
      <c r="B37" s="24">
        <f>Data!E45</f>
        <v>-1.1534189695761679</v>
      </c>
      <c r="C37" s="24">
        <f>Data!F45</f>
        <v>-0.45512187893487871</v>
      </c>
      <c r="D37" s="21">
        <f>Data!D45</f>
        <v>0</v>
      </c>
      <c r="E37" s="34">
        <f>Parameters!$B$4*B37+Parameters!$B$5*C37+Parameters!$B$6</f>
        <v>0</v>
      </c>
      <c r="F37" s="34">
        <f t="shared" si="7"/>
        <v>0.5</v>
      </c>
      <c r="G37" s="34">
        <f t="shared" si="8"/>
        <v>0.69314718055994529</v>
      </c>
      <c r="H37" s="34">
        <f t="shared" si="9"/>
        <v>0.5</v>
      </c>
      <c r="I37" s="34">
        <f t="shared" si="10"/>
        <v>-0.57670948478808393</v>
      </c>
      <c r="J37" s="34">
        <f t="shared" si="11"/>
        <v>-0.22756093946743935</v>
      </c>
      <c r="K37" s="21">
        <f t="shared" si="12"/>
        <v>1</v>
      </c>
      <c r="L37" s="21">
        <f t="shared" si="13"/>
        <v>0</v>
      </c>
    </row>
    <row r="38" spans="1:12" ht="15" customHeight="1" x14ac:dyDescent="0.2">
      <c r="A38" s="25">
        <v>36</v>
      </c>
      <c r="B38" s="28">
        <f>Data!E46</f>
        <v>-0.76818829550609069</v>
      </c>
      <c r="C38" s="28">
        <f>Data!F46</f>
        <v>-0.18462072971408253</v>
      </c>
      <c r="D38" s="25">
        <f>Data!D46</f>
        <v>0</v>
      </c>
      <c r="E38" s="38">
        <f>Parameters!$B$4*B38+Parameters!$B$5*C38+Parameters!$B$6</f>
        <v>0</v>
      </c>
      <c r="F38" s="38">
        <f t="shared" si="7"/>
        <v>0.5</v>
      </c>
      <c r="G38" s="38">
        <f t="shared" si="8"/>
        <v>0.69314718055994529</v>
      </c>
      <c r="H38" s="38">
        <f t="shared" si="9"/>
        <v>0.5</v>
      </c>
      <c r="I38" s="38">
        <f t="shared" si="10"/>
        <v>-0.38409414775304535</v>
      </c>
      <c r="J38" s="38">
        <f t="shared" si="11"/>
        <v>-9.2310364857041263E-2</v>
      </c>
      <c r="K38" s="25">
        <f t="shared" si="12"/>
        <v>1</v>
      </c>
      <c r="L38" s="25">
        <f t="shared" si="13"/>
        <v>0</v>
      </c>
    </row>
    <row r="39" spans="1:12" ht="15" customHeight="1" x14ac:dyDescent="0.2">
      <c r="A39" s="21">
        <v>37</v>
      </c>
      <c r="B39" s="24">
        <f>Data!E47</f>
        <v>0.52549680398297471</v>
      </c>
      <c r="C39" s="24">
        <f>Data!F47</f>
        <v>0.81091218831983181</v>
      </c>
      <c r="D39" s="39">
        <f>Data!D47</f>
        <v>1</v>
      </c>
      <c r="E39" s="34">
        <f>Parameters!$B$4*B39+Parameters!$B$5*C39+Parameters!$B$6</f>
        <v>0</v>
      </c>
      <c r="F39" s="34">
        <f t="shared" si="7"/>
        <v>0.5</v>
      </c>
      <c r="G39" s="34">
        <f t="shared" si="8"/>
        <v>0.69314718055994529</v>
      </c>
      <c r="H39" s="34">
        <f t="shared" si="9"/>
        <v>-0.5</v>
      </c>
      <c r="I39" s="34">
        <f t="shared" si="10"/>
        <v>-0.26274840199148736</v>
      </c>
      <c r="J39" s="34">
        <f t="shared" si="11"/>
        <v>-0.4054560941599159</v>
      </c>
      <c r="K39" s="21">
        <f t="shared" si="12"/>
        <v>1</v>
      </c>
      <c r="L39" s="21">
        <f t="shared" si="13"/>
        <v>1</v>
      </c>
    </row>
    <row r="40" spans="1:12" ht="15" customHeight="1" x14ac:dyDescent="0.2">
      <c r="A40" s="25">
        <v>38</v>
      </c>
      <c r="B40" s="28">
        <f>Data!E48</f>
        <v>-0.70494146841995842</v>
      </c>
      <c r="C40" s="28">
        <f>Data!F48</f>
        <v>-1.2333669885783178</v>
      </c>
      <c r="D40" s="25">
        <f>Data!D48</f>
        <v>0</v>
      </c>
      <c r="E40" s="38">
        <f>Parameters!$B$4*B40+Parameters!$B$5*C40+Parameters!$B$6</f>
        <v>0</v>
      </c>
      <c r="F40" s="38">
        <f t="shared" si="7"/>
        <v>0.5</v>
      </c>
      <c r="G40" s="38">
        <f t="shared" si="8"/>
        <v>0.69314718055994529</v>
      </c>
      <c r="H40" s="38">
        <f t="shared" si="9"/>
        <v>0.5</v>
      </c>
      <c r="I40" s="38">
        <f t="shared" si="10"/>
        <v>-0.35247073420997921</v>
      </c>
      <c r="J40" s="38">
        <f t="shared" si="11"/>
        <v>-0.61668349428915892</v>
      </c>
      <c r="K40" s="25">
        <f t="shared" si="12"/>
        <v>1</v>
      </c>
      <c r="L40" s="25">
        <f t="shared" si="13"/>
        <v>0</v>
      </c>
    </row>
    <row r="41" spans="1:12" ht="15" customHeight="1" x14ac:dyDescent="0.2">
      <c r="A41" s="21">
        <v>39</v>
      </c>
      <c r="B41" s="24">
        <f>Data!E49</f>
        <v>1.1665896421742228</v>
      </c>
      <c r="C41" s="24">
        <f>Data!F49</f>
        <v>8.8097642041310667E-2</v>
      </c>
      <c r="D41" s="39">
        <f>Data!D49</f>
        <v>1</v>
      </c>
      <c r="E41" s="34">
        <f>Parameters!$B$4*B41+Parameters!$B$5*C41+Parameters!$B$6</f>
        <v>0</v>
      </c>
      <c r="F41" s="34">
        <f t="shared" si="7"/>
        <v>0.5</v>
      </c>
      <c r="G41" s="34">
        <f t="shared" si="8"/>
        <v>0.69314718055994529</v>
      </c>
      <c r="H41" s="34">
        <f t="shared" si="9"/>
        <v>-0.5</v>
      </c>
      <c r="I41" s="34">
        <f t="shared" si="10"/>
        <v>-0.58329482108711139</v>
      </c>
      <c r="J41" s="34">
        <f t="shared" si="11"/>
        <v>-4.4048821020655334E-2</v>
      </c>
      <c r="K41" s="21">
        <f t="shared" si="12"/>
        <v>1</v>
      </c>
      <c r="L41" s="21">
        <f t="shared" si="13"/>
        <v>1</v>
      </c>
    </row>
    <row r="42" spans="1:12" ht="15" customHeight="1" x14ac:dyDescent="0.2">
      <c r="A42" s="25">
        <v>40</v>
      </c>
      <c r="B42" s="28">
        <f>Data!E50</f>
        <v>0.1230169952530432</v>
      </c>
      <c r="C42" s="28">
        <f>Data!F50</f>
        <v>0.98385554601837399</v>
      </c>
      <c r="D42" s="25">
        <f>Data!D50</f>
        <v>0</v>
      </c>
      <c r="E42" s="38">
        <f>Parameters!$B$4*B42+Parameters!$B$5*C42+Parameters!$B$6</f>
        <v>0</v>
      </c>
      <c r="F42" s="38">
        <f t="shared" si="7"/>
        <v>0.5</v>
      </c>
      <c r="G42" s="38">
        <f t="shared" si="8"/>
        <v>0.69314718055994529</v>
      </c>
      <c r="H42" s="38">
        <f t="shared" si="9"/>
        <v>0.5</v>
      </c>
      <c r="I42" s="38">
        <f t="shared" si="10"/>
        <v>6.1508497626521601E-2</v>
      </c>
      <c r="J42" s="38">
        <f t="shared" si="11"/>
        <v>0.491927773009187</v>
      </c>
      <c r="K42" s="25">
        <f t="shared" si="12"/>
        <v>1</v>
      </c>
      <c r="L42" s="25">
        <f t="shared" si="13"/>
        <v>0</v>
      </c>
    </row>
    <row r="43" spans="1:12" ht="15" customHeight="1" x14ac:dyDescent="0.2">
      <c r="A43" s="21">
        <v>41</v>
      </c>
      <c r="B43" s="24">
        <f>Data!E51</f>
        <v>-1.0642984405002542</v>
      </c>
      <c r="C43" s="24">
        <f>Data!F51</f>
        <v>-6.4890712845861356E-2</v>
      </c>
      <c r="D43" s="21">
        <f>Data!D51</f>
        <v>0</v>
      </c>
      <c r="E43" s="34">
        <f>Parameters!$B$4*B43+Parameters!$B$5*C43+Parameters!$B$6</f>
        <v>0</v>
      </c>
      <c r="F43" s="34">
        <f t="shared" si="7"/>
        <v>0.5</v>
      </c>
      <c r="G43" s="34">
        <f t="shared" si="8"/>
        <v>0.69314718055994529</v>
      </c>
      <c r="H43" s="34">
        <f t="shared" si="9"/>
        <v>0.5</v>
      </c>
      <c r="I43" s="34">
        <f t="shared" si="10"/>
        <v>-0.53214922025012712</v>
      </c>
      <c r="J43" s="34">
        <f t="shared" si="11"/>
        <v>-3.2445356422930678E-2</v>
      </c>
      <c r="K43" s="21">
        <f t="shared" si="12"/>
        <v>1</v>
      </c>
      <c r="L43" s="21">
        <f t="shared" si="13"/>
        <v>0</v>
      </c>
    </row>
    <row r="44" spans="1:12" ht="15" customHeight="1" x14ac:dyDescent="0.2">
      <c r="A44" s="25">
        <v>42</v>
      </c>
      <c r="B44" s="28">
        <f>Data!E52</f>
        <v>0.25526036097859234</v>
      </c>
      <c r="C44" s="28">
        <f>Data!F52</f>
        <v>1.3652178219690048</v>
      </c>
      <c r="D44" s="37">
        <f>Data!D52</f>
        <v>1</v>
      </c>
      <c r="E44" s="38">
        <f>Parameters!$B$4*B44+Parameters!$B$5*C44+Parameters!$B$6</f>
        <v>0</v>
      </c>
      <c r="F44" s="38">
        <f t="shared" si="7"/>
        <v>0.5</v>
      </c>
      <c r="G44" s="38">
        <f t="shared" si="8"/>
        <v>0.69314718055994529</v>
      </c>
      <c r="H44" s="38">
        <f t="shared" si="9"/>
        <v>-0.5</v>
      </c>
      <c r="I44" s="38">
        <f t="shared" si="10"/>
        <v>-0.12763018048929617</v>
      </c>
      <c r="J44" s="38">
        <f t="shared" si="11"/>
        <v>-0.68260891098450238</v>
      </c>
      <c r="K44" s="25">
        <f t="shared" si="12"/>
        <v>1</v>
      </c>
      <c r="L44" s="25">
        <f t="shared" si="13"/>
        <v>1</v>
      </c>
    </row>
    <row r="45" spans="1:12" ht="15" customHeight="1" x14ac:dyDescent="0.2">
      <c r="A45" s="21">
        <v>43</v>
      </c>
      <c r="B45" s="24">
        <f>Data!E53</f>
        <v>-0.74231459351630935</v>
      </c>
      <c r="C45" s="24">
        <f>Data!F53</f>
        <v>-0.78992248165897949</v>
      </c>
      <c r="D45" s="21">
        <f>Data!D53</f>
        <v>0</v>
      </c>
      <c r="E45" s="34">
        <f>Parameters!$B$4*B45+Parameters!$B$5*C45+Parameters!$B$6</f>
        <v>0</v>
      </c>
      <c r="F45" s="34">
        <f t="shared" si="7"/>
        <v>0.5</v>
      </c>
      <c r="G45" s="34">
        <f t="shared" si="8"/>
        <v>0.69314718055994529</v>
      </c>
      <c r="H45" s="34">
        <f t="shared" si="9"/>
        <v>0.5</v>
      </c>
      <c r="I45" s="34">
        <f t="shared" si="10"/>
        <v>-0.37115729675815468</v>
      </c>
      <c r="J45" s="34">
        <f t="shared" si="11"/>
        <v>-0.39496124082948975</v>
      </c>
      <c r="K45" s="21">
        <f t="shared" si="12"/>
        <v>1</v>
      </c>
      <c r="L45" s="21">
        <f t="shared" si="13"/>
        <v>0</v>
      </c>
    </row>
    <row r="46" spans="1:12" ht="15" customHeight="1" x14ac:dyDescent="0.2">
      <c r="A46" s="25">
        <v>44</v>
      </c>
      <c r="B46" s="28">
        <f>Data!E54</f>
        <v>-0.67619291065353482</v>
      </c>
      <c r="C46" s="28">
        <f>Data!F54</f>
        <v>-0.14249350155674509</v>
      </c>
      <c r="D46" s="25">
        <f>Data!D54</f>
        <v>0</v>
      </c>
      <c r="E46" s="38">
        <f>Parameters!$B$4*B46+Parameters!$B$5*C46+Parameters!$B$6</f>
        <v>0</v>
      </c>
      <c r="F46" s="38">
        <f t="shared" si="7"/>
        <v>0.5</v>
      </c>
      <c r="G46" s="38">
        <f t="shared" si="8"/>
        <v>0.69314718055994529</v>
      </c>
      <c r="H46" s="38">
        <f t="shared" si="9"/>
        <v>0.5</v>
      </c>
      <c r="I46" s="38">
        <f t="shared" si="10"/>
        <v>-0.33809645532676741</v>
      </c>
      <c r="J46" s="38">
        <f t="shared" si="11"/>
        <v>-7.1246750778372545E-2</v>
      </c>
      <c r="K46" s="25">
        <f t="shared" si="12"/>
        <v>1</v>
      </c>
      <c r="L46" s="25">
        <f t="shared" si="13"/>
        <v>0</v>
      </c>
    </row>
    <row r="47" spans="1:12" ht="15" customHeight="1" x14ac:dyDescent="0.2">
      <c r="A47" s="21">
        <v>45</v>
      </c>
      <c r="B47" s="24">
        <f>Data!E55</f>
        <v>-0.66181863177032274</v>
      </c>
      <c r="C47" s="24">
        <f>Data!F55</f>
        <v>-0.49281466202302282</v>
      </c>
      <c r="D47" s="21">
        <f>Data!D55</f>
        <v>0</v>
      </c>
      <c r="E47" s="34">
        <f>Parameters!$B$4*B47+Parameters!$B$5*C47+Parameters!$B$6</f>
        <v>0</v>
      </c>
      <c r="F47" s="34">
        <f t="shared" si="7"/>
        <v>0.5</v>
      </c>
      <c r="G47" s="34">
        <f t="shared" si="8"/>
        <v>0.69314718055994529</v>
      </c>
      <c r="H47" s="34">
        <f t="shared" si="9"/>
        <v>0.5</v>
      </c>
      <c r="I47" s="34">
        <f t="shared" si="10"/>
        <v>-0.33090931588516137</v>
      </c>
      <c r="J47" s="34">
        <f t="shared" si="11"/>
        <v>-0.24640733101151141</v>
      </c>
      <c r="K47" s="21">
        <f t="shared" si="12"/>
        <v>1</v>
      </c>
      <c r="L47" s="21">
        <f t="shared" si="13"/>
        <v>0</v>
      </c>
    </row>
    <row r="48" spans="1:12" ht="15" customHeight="1" x14ac:dyDescent="0.2">
      <c r="A48" s="25">
        <v>46</v>
      </c>
      <c r="B48" s="28">
        <f>Data!E56</f>
        <v>-0.81993569948565315</v>
      </c>
      <c r="C48" s="28">
        <f>Data!F56</f>
        <v>0.37190212646968751</v>
      </c>
      <c r="D48" s="25">
        <f>Data!D56</f>
        <v>0</v>
      </c>
      <c r="E48" s="38">
        <f>Parameters!$B$4*B48+Parameters!$B$5*C48+Parameters!$B$6</f>
        <v>0</v>
      </c>
      <c r="F48" s="38">
        <f t="shared" si="7"/>
        <v>0.5</v>
      </c>
      <c r="G48" s="38">
        <f t="shared" si="8"/>
        <v>0.69314718055994529</v>
      </c>
      <c r="H48" s="38">
        <f t="shared" si="9"/>
        <v>0.5</v>
      </c>
      <c r="I48" s="38">
        <f t="shared" si="10"/>
        <v>-0.40996784974282657</v>
      </c>
      <c r="J48" s="38">
        <f t="shared" si="11"/>
        <v>0.18595106323484376</v>
      </c>
      <c r="K48" s="25">
        <f t="shared" si="12"/>
        <v>1</v>
      </c>
      <c r="L48" s="25">
        <f t="shared" si="13"/>
        <v>0</v>
      </c>
    </row>
    <row r="49" spans="1:12" ht="15" customHeight="1" x14ac:dyDescent="0.2">
      <c r="A49" s="21">
        <v>47</v>
      </c>
      <c r="B49" s="24">
        <f>Data!E57</f>
        <v>-1.4078437058090174</v>
      </c>
      <c r="C49" s="24">
        <f>Data!F57</f>
        <v>-1.259973658993478</v>
      </c>
      <c r="D49" s="21">
        <f>Data!D57</f>
        <v>0</v>
      </c>
      <c r="E49" s="34">
        <f>Parameters!$B$4*B49+Parameters!$B$5*C49+Parameters!$B$6</f>
        <v>0</v>
      </c>
      <c r="F49" s="34">
        <f t="shared" si="7"/>
        <v>0.5</v>
      </c>
      <c r="G49" s="34">
        <f t="shared" si="8"/>
        <v>0.69314718055994529</v>
      </c>
      <c r="H49" s="34">
        <f t="shared" si="9"/>
        <v>0.5</v>
      </c>
      <c r="I49" s="34">
        <f t="shared" si="10"/>
        <v>-0.7039218529045087</v>
      </c>
      <c r="J49" s="34">
        <f t="shared" si="11"/>
        <v>-0.62998682949673901</v>
      </c>
      <c r="K49" s="21">
        <f t="shared" si="12"/>
        <v>1</v>
      </c>
      <c r="L49" s="21">
        <f t="shared" si="13"/>
        <v>0</v>
      </c>
    </row>
    <row r="50" spans="1:12" ht="15" customHeight="1" x14ac:dyDescent="0.2">
      <c r="A50" s="25">
        <v>48</v>
      </c>
      <c r="B50" s="28">
        <f>Data!E58</f>
        <v>-1.3710455518679949</v>
      </c>
      <c r="C50" s="28">
        <f>Data!F58</f>
        <v>1.8397034443726969</v>
      </c>
      <c r="D50" s="25">
        <f>Data!D58</f>
        <v>0</v>
      </c>
      <c r="E50" s="38">
        <f>Parameters!$B$4*B50+Parameters!$B$5*C50+Parameters!$B$6</f>
        <v>0</v>
      </c>
      <c r="F50" s="38">
        <f t="shared" si="7"/>
        <v>0.5</v>
      </c>
      <c r="G50" s="38">
        <f t="shared" si="8"/>
        <v>0.69314718055994529</v>
      </c>
      <c r="H50" s="38">
        <f t="shared" si="9"/>
        <v>0.5</v>
      </c>
      <c r="I50" s="38">
        <f t="shared" si="10"/>
        <v>-0.68552277593399746</v>
      </c>
      <c r="J50" s="38">
        <f t="shared" si="11"/>
        <v>0.91985172218634847</v>
      </c>
      <c r="K50" s="25">
        <f t="shared" si="12"/>
        <v>1</v>
      </c>
      <c r="L50" s="25">
        <f t="shared" si="13"/>
        <v>0</v>
      </c>
    </row>
    <row r="51" spans="1:12" ht="15" customHeight="1" x14ac:dyDescent="0.2">
      <c r="A51" s="21">
        <v>49</v>
      </c>
      <c r="B51" s="24">
        <f>Data!E59</f>
        <v>-0.72506545885645501</v>
      </c>
      <c r="C51" s="24">
        <f>Data!F59</f>
        <v>9.6966532179697251E-2</v>
      </c>
      <c r="D51" s="21">
        <f>Data!D59</f>
        <v>0</v>
      </c>
      <c r="E51" s="34">
        <f>Parameters!$B$4*B51+Parameters!$B$5*C51+Parameters!$B$6</f>
        <v>0</v>
      </c>
      <c r="F51" s="34">
        <f t="shared" si="7"/>
        <v>0.5</v>
      </c>
      <c r="G51" s="34">
        <f t="shared" si="8"/>
        <v>0.69314718055994529</v>
      </c>
      <c r="H51" s="34">
        <f t="shared" si="9"/>
        <v>0.5</v>
      </c>
      <c r="I51" s="34">
        <f t="shared" si="10"/>
        <v>-0.36253272942822751</v>
      </c>
      <c r="J51" s="34">
        <f t="shared" si="11"/>
        <v>4.8483266089848626E-2</v>
      </c>
      <c r="K51" s="21">
        <f t="shared" si="12"/>
        <v>1</v>
      </c>
      <c r="L51" s="21">
        <f t="shared" si="13"/>
        <v>0</v>
      </c>
    </row>
    <row r="52" spans="1:12" ht="15" customHeight="1" x14ac:dyDescent="0.2">
      <c r="A52" s="25">
        <v>50</v>
      </c>
      <c r="B52" s="28">
        <f>Data!E60</f>
        <v>-0.37433305410608603</v>
      </c>
      <c r="C52" s="28">
        <f>Data!F60</f>
        <v>-0.86087360276607372</v>
      </c>
      <c r="D52" s="25">
        <f>Data!D60</f>
        <v>0</v>
      </c>
      <c r="E52" s="38">
        <f>Parameters!$B$4*B52+Parameters!$B$5*C52+Parameters!$B$6</f>
        <v>0</v>
      </c>
      <c r="F52" s="38">
        <f t="shared" si="7"/>
        <v>0.5</v>
      </c>
      <c r="G52" s="38">
        <f t="shared" si="8"/>
        <v>0.69314718055994529</v>
      </c>
      <c r="H52" s="38">
        <f t="shared" si="9"/>
        <v>0.5</v>
      </c>
      <c r="I52" s="38">
        <f t="shared" si="10"/>
        <v>-0.18716652705304301</v>
      </c>
      <c r="J52" s="38">
        <f t="shared" si="11"/>
        <v>-0.43043680138303686</v>
      </c>
      <c r="K52" s="25">
        <f t="shared" si="12"/>
        <v>1</v>
      </c>
      <c r="L52" s="25">
        <f t="shared" si="13"/>
        <v>0</v>
      </c>
    </row>
    <row r="53" spans="1:12" ht="15" customHeight="1" x14ac:dyDescent="0.2">
      <c r="A53" s="21">
        <v>51</v>
      </c>
      <c r="B53" s="24">
        <f>Data!E61</f>
        <v>0.86185492985013223</v>
      </c>
      <c r="C53" s="24">
        <f>Data!F61</f>
        <v>0.5514971517720193</v>
      </c>
      <c r="D53" s="39">
        <f>Data!D61</f>
        <v>1</v>
      </c>
      <c r="E53" s="34">
        <f>Parameters!$B$4*B53+Parameters!$B$5*C53+Parameters!$B$6</f>
        <v>0</v>
      </c>
      <c r="F53" s="34">
        <f t="shared" si="7"/>
        <v>0.5</v>
      </c>
      <c r="G53" s="34">
        <f t="shared" si="8"/>
        <v>0.69314718055994529</v>
      </c>
      <c r="H53" s="34">
        <f t="shared" si="9"/>
        <v>-0.5</v>
      </c>
      <c r="I53" s="34">
        <f t="shared" si="10"/>
        <v>-0.43092746492506612</v>
      </c>
      <c r="J53" s="34">
        <f t="shared" si="11"/>
        <v>-0.27574857588600965</v>
      </c>
      <c r="K53" s="21">
        <f t="shared" si="12"/>
        <v>1</v>
      </c>
      <c r="L53" s="21">
        <f t="shared" si="13"/>
        <v>1</v>
      </c>
    </row>
    <row r="54" spans="1:12" ht="15" customHeight="1" x14ac:dyDescent="0.2">
      <c r="A54" s="25">
        <v>52</v>
      </c>
      <c r="B54" s="28">
        <f>Data!E62</f>
        <v>1.2758341616866324</v>
      </c>
      <c r="C54" s="28">
        <f>Data!F62</f>
        <v>1.2255328022894134</v>
      </c>
      <c r="D54" s="37">
        <f>Data!D62</f>
        <v>1</v>
      </c>
      <c r="E54" s="38">
        <f>Parameters!$B$4*B54+Parameters!$B$5*C54+Parameters!$B$6</f>
        <v>0</v>
      </c>
      <c r="F54" s="38">
        <f t="shared" si="7"/>
        <v>0.5</v>
      </c>
      <c r="G54" s="38">
        <f t="shared" si="8"/>
        <v>0.69314718055994529</v>
      </c>
      <c r="H54" s="38">
        <f t="shared" si="9"/>
        <v>-0.5</v>
      </c>
      <c r="I54" s="38">
        <f t="shared" si="10"/>
        <v>-0.63791708084331622</v>
      </c>
      <c r="J54" s="38">
        <f t="shared" si="11"/>
        <v>-0.61276640114470671</v>
      </c>
      <c r="K54" s="25">
        <f t="shared" si="12"/>
        <v>1</v>
      </c>
      <c r="L54" s="25">
        <f t="shared" si="13"/>
        <v>1</v>
      </c>
    </row>
    <row r="55" spans="1:12" ht="15" customHeight="1" x14ac:dyDescent="0.2">
      <c r="A55" s="21">
        <v>53</v>
      </c>
      <c r="B55" s="24">
        <f>Data!E63</f>
        <v>-0.31108622701995425</v>
      </c>
      <c r="C55" s="24">
        <f>Data!F63</f>
        <v>0.65570661089806348</v>
      </c>
      <c r="D55" s="21">
        <f>Data!D63</f>
        <v>0</v>
      </c>
      <c r="E55" s="34">
        <f>Parameters!$B$4*B55+Parameters!$B$5*C55+Parameters!$B$6</f>
        <v>0</v>
      </c>
      <c r="F55" s="34">
        <f t="shared" si="7"/>
        <v>0.5</v>
      </c>
      <c r="G55" s="34">
        <f t="shared" si="8"/>
        <v>0.69314718055994529</v>
      </c>
      <c r="H55" s="34">
        <f t="shared" si="9"/>
        <v>0.5</v>
      </c>
      <c r="I55" s="34">
        <f t="shared" si="10"/>
        <v>-0.15554311350997713</v>
      </c>
      <c r="J55" s="34">
        <f t="shared" si="11"/>
        <v>0.32785330544903174</v>
      </c>
      <c r="K55" s="21">
        <f t="shared" si="12"/>
        <v>1</v>
      </c>
      <c r="L55" s="21">
        <f t="shared" si="13"/>
        <v>0</v>
      </c>
    </row>
    <row r="56" spans="1:12" ht="15" customHeight="1" x14ac:dyDescent="0.2">
      <c r="A56" s="25">
        <v>54</v>
      </c>
      <c r="B56" s="28">
        <f>Data!E64</f>
        <v>-7.2473197558637709E-2</v>
      </c>
      <c r="C56" s="28">
        <f>Data!F64</f>
        <v>-1.4218309040190367</v>
      </c>
      <c r="D56" s="25">
        <f>Data!D64</f>
        <v>0</v>
      </c>
      <c r="E56" s="38">
        <f>Parameters!$B$4*B56+Parameters!$B$5*C56+Parameters!$B$6</f>
        <v>0</v>
      </c>
      <c r="F56" s="38">
        <f t="shared" si="7"/>
        <v>0.5</v>
      </c>
      <c r="G56" s="38">
        <f t="shared" si="8"/>
        <v>0.69314718055994529</v>
      </c>
      <c r="H56" s="38">
        <f t="shared" si="9"/>
        <v>0.5</v>
      </c>
      <c r="I56" s="38">
        <f t="shared" si="10"/>
        <v>-3.6236598779318854E-2</v>
      </c>
      <c r="J56" s="38">
        <f t="shared" si="11"/>
        <v>-0.71091545200951833</v>
      </c>
      <c r="K56" s="25">
        <f t="shared" si="12"/>
        <v>1</v>
      </c>
      <c r="L56" s="25">
        <f t="shared" si="13"/>
        <v>0</v>
      </c>
    </row>
    <row r="57" spans="1:12" ht="15" customHeight="1" x14ac:dyDescent="0.2">
      <c r="A57" s="21">
        <v>55</v>
      </c>
      <c r="B57" s="24">
        <f>Data!E65</f>
        <v>-0.65894377599368048</v>
      </c>
      <c r="C57" s="24">
        <f>Data!F65</f>
        <v>-1.093681968898726</v>
      </c>
      <c r="D57" s="21">
        <f>Data!D65</f>
        <v>0</v>
      </c>
      <c r="E57" s="34">
        <f>Parameters!$B$4*B57+Parameters!$B$5*C57+Parameters!$B$6</f>
        <v>0</v>
      </c>
      <c r="F57" s="34">
        <f t="shared" si="7"/>
        <v>0.5</v>
      </c>
      <c r="G57" s="34">
        <f t="shared" si="8"/>
        <v>0.69314718055994529</v>
      </c>
      <c r="H57" s="34">
        <f t="shared" si="9"/>
        <v>0.5</v>
      </c>
      <c r="I57" s="34">
        <f t="shared" si="10"/>
        <v>-0.32947188799684024</v>
      </c>
      <c r="J57" s="34">
        <f t="shared" si="11"/>
        <v>-0.54684098444936302</v>
      </c>
      <c r="K57" s="21">
        <f t="shared" si="12"/>
        <v>1</v>
      </c>
      <c r="L57" s="21">
        <f t="shared" si="13"/>
        <v>0</v>
      </c>
    </row>
    <row r="58" spans="1:12" ht="15" customHeight="1" x14ac:dyDescent="0.2">
      <c r="A58" s="25">
        <v>56</v>
      </c>
      <c r="B58" s="28">
        <f>Data!E66</f>
        <v>-0.29383709236009992</v>
      </c>
      <c r="C58" s="28">
        <f>Data!F66</f>
        <v>-0.30213352404770744</v>
      </c>
      <c r="D58" s="25">
        <f>Data!D66</f>
        <v>0</v>
      </c>
      <c r="E58" s="38">
        <f>Parameters!$B$4*B58+Parameters!$B$5*C58+Parameters!$B$6</f>
        <v>0</v>
      </c>
      <c r="F58" s="38">
        <f t="shared" si="7"/>
        <v>0.5</v>
      </c>
      <c r="G58" s="38">
        <f t="shared" si="8"/>
        <v>0.69314718055994529</v>
      </c>
      <c r="H58" s="38">
        <f t="shared" si="9"/>
        <v>0.5</v>
      </c>
      <c r="I58" s="38">
        <f t="shared" si="10"/>
        <v>-0.14691854618004996</v>
      </c>
      <c r="J58" s="38">
        <f t="shared" si="11"/>
        <v>-0.15106676202385372</v>
      </c>
      <c r="K58" s="25">
        <f t="shared" si="12"/>
        <v>1</v>
      </c>
      <c r="L58" s="25">
        <f t="shared" si="13"/>
        <v>0</v>
      </c>
    </row>
    <row r="59" spans="1:12" ht="15" customHeight="1" x14ac:dyDescent="0.2">
      <c r="A59" s="21">
        <v>57</v>
      </c>
      <c r="B59" s="24">
        <f>Data!E67</f>
        <v>-1.1332949791396711</v>
      </c>
      <c r="C59" s="24">
        <f>Data!F67</f>
        <v>-0.75444692110543243</v>
      </c>
      <c r="D59" s="21">
        <f>Data!D67</f>
        <v>0</v>
      </c>
      <c r="E59" s="34">
        <f>Parameters!$B$4*B59+Parameters!$B$5*C59+Parameters!$B$6</f>
        <v>0</v>
      </c>
      <c r="F59" s="34">
        <f t="shared" si="7"/>
        <v>0.5</v>
      </c>
      <c r="G59" s="34">
        <f t="shared" si="8"/>
        <v>0.69314718055994529</v>
      </c>
      <c r="H59" s="34">
        <f t="shared" si="9"/>
        <v>0.5</v>
      </c>
      <c r="I59" s="34">
        <f t="shared" si="10"/>
        <v>-0.56664748956983557</v>
      </c>
      <c r="J59" s="34">
        <f t="shared" si="11"/>
        <v>-0.37722346055271622</v>
      </c>
      <c r="K59" s="21">
        <f t="shared" si="12"/>
        <v>1</v>
      </c>
      <c r="L59" s="21">
        <f t="shared" si="13"/>
        <v>0</v>
      </c>
    </row>
    <row r="60" spans="1:12" ht="15" customHeight="1" x14ac:dyDescent="0.2">
      <c r="A60" s="25">
        <v>58</v>
      </c>
      <c r="B60" s="28">
        <f>Data!E68</f>
        <v>3.1703641184939526</v>
      </c>
      <c r="C60" s="28">
        <f>Data!F68</f>
        <v>1.1811883515974797</v>
      </c>
      <c r="D60" s="37">
        <f>Data!D68</f>
        <v>1</v>
      </c>
      <c r="E60" s="38">
        <f>Parameters!$B$4*B60+Parameters!$B$5*C60+Parameters!$B$6</f>
        <v>0</v>
      </c>
      <c r="F60" s="38">
        <f t="shared" si="7"/>
        <v>0.5</v>
      </c>
      <c r="G60" s="38">
        <f t="shared" si="8"/>
        <v>0.69314718055994529</v>
      </c>
      <c r="H60" s="38">
        <f t="shared" si="9"/>
        <v>-0.5</v>
      </c>
      <c r="I60" s="38">
        <f t="shared" si="10"/>
        <v>-1.5851820592469763</v>
      </c>
      <c r="J60" s="38">
        <f t="shared" si="11"/>
        <v>-0.59059417579873985</v>
      </c>
      <c r="K60" s="25">
        <f t="shared" si="12"/>
        <v>1</v>
      </c>
      <c r="L60" s="25">
        <f t="shared" si="13"/>
        <v>1</v>
      </c>
    </row>
    <row r="61" spans="1:12" ht="15" customHeight="1" x14ac:dyDescent="0.2">
      <c r="A61" s="21">
        <v>59</v>
      </c>
      <c r="B61" s="24">
        <f>Data!E69</f>
        <v>-0.20471656328418636</v>
      </c>
      <c r="C61" s="24">
        <f>Data!F69</f>
        <v>0.27434433494743277</v>
      </c>
      <c r="D61" s="39">
        <f>Data!D69</f>
        <v>1</v>
      </c>
      <c r="E61" s="34">
        <f>Parameters!$B$4*B61+Parameters!$B$5*C61+Parameters!$B$6</f>
        <v>0</v>
      </c>
      <c r="F61" s="34">
        <f t="shared" si="7"/>
        <v>0.5</v>
      </c>
      <c r="G61" s="34">
        <f t="shared" si="8"/>
        <v>0.69314718055994529</v>
      </c>
      <c r="H61" s="34">
        <f t="shared" si="9"/>
        <v>-0.5</v>
      </c>
      <c r="I61" s="34">
        <f t="shared" si="10"/>
        <v>0.10235828164209318</v>
      </c>
      <c r="J61" s="34">
        <f t="shared" si="11"/>
        <v>-0.13717216747371638</v>
      </c>
      <c r="K61" s="21">
        <f t="shared" si="12"/>
        <v>1</v>
      </c>
      <c r="L61" s="21">
        <f t="shared" si="13"/>
        <v>1</v>
      </c>
    </row>
    <row r="62" spans="1:12" ht="15" customHeight="1" x14ac:dyDescent="0.2">
      <c r="A62" s="25">
        <v>60</v>
      </c>
      <c r="B62" s="28">
        <f>Data!E70</f>
        <v>-0.83430997836886522</v>
      </c>
      <c r="C62" s="28">
        <f>Data!F70</f>
        <v>-1.4506547969687937</v>
      </c>
      <c r="D62" s="25">
        <f>Data!D70</f>
        <v>0</v>
      </c>
      <c r="E62" s="38">
        <f>Parameters!$B$4*B62+Parameters!$B$5*C62+Parameters!$B$6</f>
        <v>0</v>
      </c>
      <c r="F62" s="38">
        <f t="shared" si="7"/>
        <v>0.5</v>
      </c>
      <c r="G62" s="38">
        <f t="shared" si="8"/>
        <v>0.69314718055994529</v>
      </c>
      <c r="H62" s="38">
        <f t="shared" si="9"/>
        <v>0.5</v>
      </c>
      <c r="I62" s="38">
        <f t="shared" si="10"/>
        <v>-0.41715498918443261</v>
      </c>
      <c r="J62" s="38">
        <f t="shared" si="11"/>
        <v>-0.72532739848439687</v>
      </c>
      <c r="K62" s="25">
        <f t="shared" si="12"/>
        <v>1</v>
      </c>
      <c r="L62" s="25">
        <f t="shared" si="13"/>
        <v>0</v>
      </c>
    </row>
    <row r="63" spans="1:12" ht="15" customHeight="1" x14ac:dyDescent="0.2">
      <c r="A63" s="21">
        <v>61</v>
      </c>
      <c r="B63" s="24">
        <f>Data!E71</f>
        <v>-0.38295762143601342</v>
      </c>
      <c r="C63" s="24">
        <f>Data!F71</f>
        <v>-0.35091241980883442</v>
      </c>
      <c r="D63" s="21">
        <f>Data!D71</f>
        <v>0</v>
      </c>
      <c r="E63" s="34">
        <f>Parameters!$B$4*B63+Parameters!$B$5*C63+Parameters!$B$6</f>
        <v>0</v>
      </c>
      <c r="F63" s="34">
        <f t="shared" si="7"/>
        <v>0.5</v>
      </c>
      <c r="G63" s="34">
        <f t="shared" si="8"/>
        <v>0.69314718055994529</v>
      </c>
      <c r="H63" s="34">
        <f t="shared" si="9"/>
        <v>0.5</v>
      </c>
      <c r="I63" s="34">
        <f t="shared" si="10"/>
        <v>-0.19147881071800671</v>
      </c>
      <c r="J63" s="34">
        <f t="shared" si="11"/>
        <v>-0.17545620990441721</v>
      </c>
      <c r="K63" s="21">
        <f t="shared" si="12"/>
        <v>1</v>
      </c>
      <c r="L63" s="21">
        <f t="shared" si="13"/>
        <v>0</v>
      </c>
    </row>
    <row r="64" spans="1:12" ht="15" customHeight="1" x14ac:dyDescent="0.2">
      <c r="A64" s="25">
        <v>62</v>
      </c>
      <c r="B64" s="28">
        <f>Data!E72</f>
        <v>1.5805688740107242</v>
      </c>
      <c r="C64" s="28">
        <f>Data!F72</f>
        <v>0.36968490393509046</v>
      </c>
      <c r="D64" s="37">
        <f>Data!D72</f>
        <v>1</v>
      </c>
      <c r="E64" s="38">
        <f>Parameters!$B$4*B64+Parameters!$B$5*C64+Parameters!$B$6</f>
        <v>0</v>
      </c>
      <c r="F64" s="38">
        <f t="shared" si="7"/>
        <v>0.5</v>
      </c>
      <c r="G64" s="38">
        <f t="shared" si="8"/>
        <v>0.69314718055994529</v>
      </c>
      <c r="H64" s="38">
        <f t="shared" si="9"/>
        <v>-0.5</v>
      </c>
      <c r="I64" s="38">
        <f t="shared" si="10"/>
        <v>-0.79028443700536211</v>
      </c>
      <c r="J64" s="38">
        <f t="shared" si="11"/>
        <v>-0.18484245196754523</v>
      </c>
      <c r="K64" s="25">
        <f t="shared" si="12"/>
        <v>1</v>
      </c>
      <c r="L64" s="25">
        <f t="shared" si="13"/>
        <v>1</v>
      </c>
    </row>
    <row r="65" spans="1:12" ht="15" customHeight="1" x14ac:dyDescent="0.2">
      <c r="A65" s="21">
        <v>63</v>
      </c>
      <c r="B65" s="24">
        <f>Data!E73</f>
        <v>2.1181669042428459</v>
      </c>
      <c r="C65" s="24">
        <f>Data!F73</f>
        <v>0.62244827287911342</v>
      </c>
      <c r="D65" s="39">
        <f>Data!D73</f>
        <v>1</v>
      </c>
      <c r="E65" s="34">
        <f>Parameters!$B$4*B65+Parameters!$B$5*C65+Parameters!$B$6</f>
        <v>0</v>
      </c>
      <c r="F65" s="34">
        <f t="shared" si="7"/>
        <v>0.5</v>
      </c>
      <c r="G65" s="34">
        <f t="shared" si="8"/>
        <v>0.69314718055994529</v>
      </c>
      <c r="H65" s="34">
        <f t="shared" si="9"/>
        <v>-0.5</v>
      </c>
      <c r="I65" s="34">
        <f t="shared" si="10"/>
        <v>-1.059083452121423</v>
      </c>
      <c r="J65" s="34">
        <f t="shared" si="11"/>
        <v>-0.31122413643955671</v>
      </c>
      <c r="K65" s="21">
        <f t="shared" si="12"/>
        <v>1</v>
      </c>
      <c r="L65" s="21">
        <f t="shared" si="13"/>
        <v>1</v>
      </c>
    </row>
    <row r="66" spans="1:12" ht="15" customHeight="1" x14ac:dyDescent="0.2">
      <c r="A66" s="25">
        <v>64</v>
      </c>
      <c r="B66" s="28">
        <f>Data!E74</f>
        <v>5.9770168166911442E-2</v>
      </c>
      <c r="C66" s="28">
        <f>Data!F74</f>
        <v>1.6423706387935912</v>
      </c>
      <c r="D66" s="25">
        <f>Data!D74</f>
        <v>0</v>
      </c>
      <c r="E66" s="38">
        <f>Parameters!$B$4*B66+Parameters!$B$5*C66+Parameters!$B$6</f>
        <v>0</v>
      </c>
      <c r="F66" s="38">
        <f t="shared" si="7"/>
        <v>0.5</v>
      </c>
      <c r="G66" s="38">
        <f t="shared" si="8"/>
        <v>0.69314718055994529</v>
      </c>
      <c r="H66" s="38">
        <f t="shared" si="9"/>
        <v>0.5</v>
      </c>
      <c r="I66" s="38">
        <f t="shared" si="10"/>
        <v>2.9885084083455721E-2</v>
      </c>
      <c r="J66" s="38">
        <f t="shared" si="11"/>
        <v>0.82118531939679562</v>
      </c>
      <c r="K66" s="25">
        <f t="shared" si="12"/>
        <v>1</v>
      </c>
      <c r="L66" s="25">
        <f t="shared" si="13"/>
        <v>0</v>
      </c>
    </row>
    <row r="67" spans="1:12" ht="15" customHeight="1" x14ac:dyDescent="0.2">
      <c r="A67" s="21">
        <v>65</v>
      </c>
      <c r="B67" s="24">
        <f>Data!E75</f>
        <v>-0.54394954492798564</v>
      </c>
      <c r="C67" s="24">
        <f>Data!F75</f>
        <v>-0.12475572127997195</v>
      </c>
      <c r="D67" s="21">
        <f>Data!D75</f>
        <v>0</v>
      </c>
      <c r="E67" s="34">
        <f>Parameters!$B$4*B67+Parameters!$B$5*C67+Parameters!$B$6</f>
        <v>0</v>
      </c>
      <c r="F67" s="34">
        <f t="shared" ref="F67:F98" si="14">1/(1+EXP(-MAX(MIN(E67,500),-500)))</f>
        <v>0.5</v>
      </c>
      <c r="G67" s="34">
        <f t="shared" ref="G67:G98" si="15">-(D67*LN(MAX(F67,0.0000000001))+(1-D67)*LN(MAX(1-F67,0.0000000001)))</f>
        <v>0.69314718055994529</v>
      </c>
      <c r="H67" s="34">
        <f t="shared" ref="H67:H98" si="16">F67-D67</f>
        <v>0.5</v>
      </c>
      <c r="I67" s="34">
        <f t="shared" ref="I67:I98" si="17">H67*B67</f>
        <v>-0.27197477246399282</v>
      </c>
      <c r="J67" s="34">
        <f t="shared" ref="J67:J98" si="18">H67*C67</f>
        <v>-6.2377860639985974E-2</v>
      </c>
      <c r="K67" s="21">
        <f t="shared" ref="K67:K98" si="19">IF(F67&gt;=0.5,1,0)</f>
        <v>1</v>
      </c>
      <c r="L67" s="21">
        <f t="shared" ref="L67:L98" si="20">IF(K67=D67,1,0)</f>
        <v>0</v>
      </c>
    </row>
    <row r="68" spans="1:12" ht="15" customHeight="1" x14ac:dyDescent="0.2">
      <c r="A68" s="25">
        <v>66</v>
      </c>
      <c r="B68" s="28">
        <f>Data!E76</f>
        <v>-0.45195416007543032</v>
      </c>
      <c r="C68" s="28">
        <f>Data!F76</f>
        <v>0.97276943334539046</v>
      </c>
      <c r="D68" s="25">
        <f>Data!D76</f>
        <v>0</v>
      </c>
      <c r="E68" s="38">
        <f>Parameters!$B$4*B68+Parameters!$B$5*C68+Parameters!$B$6</f>
        <v>0</v>
      </c>
      <c r="F68" s="38">
        <f t="shared" si="14"/>
        <v>0.5</v>
      </c>
      <c r="G68" s="38">
        <f t="shared" si="15"/>
        <v>0.69314718055994529</v>
      </c>
      <c r="H68" s="38">
        <f t="shared" si="16"/>
        <v>0.5</v>
      </c>
      <c r="I68" s="38">
        <f t="shared" si="17"/>
        <v>-0.22597708003771516</v>
      </c>
      <c r="J68" s="38">
        <f t="shared" si="18"/>
        <v>0.48638471667269523</v>
      </c>
      <c r="K68" s="25">
        <f t="shared" si="19"/>
        <v>1</v>
      </c>
      <c r="L68" s="25">
        <f t="shared" si="20"/>
        <v>0</v>
      </c>
    </row>
    <row r="69" spans="1:12" ht="15" customHeight="1" x14ac:dyDescent="0.2">
      <c r="A69" s="21">
        <v>67</v>
      </c>
      <c r="B69" s="24">
        <f>Data!E77</f>
        <v>0.45650026534355787</v>
      </c>
      <c r="C69" s="24">
        <f>Data!F77</f>
        <v>0.73774384467814136</v>
      </c>
      <c r="D69" s="39">
        <f>Data!D77</f>
        <v>1</v>
      </c>
      <c r="E69" s="34">
        <f>Parameters!$B$4*B69+Parameters!$B$5*C69+Parameters!$B$6</f>
        <v>0</v>
      </c>
      <c r="F69" s="34">
        <f t="shared" si="14"/>
        <v>0.5</v>
      </c>
      <c r="G69" s="34">
        <f t="shared" si="15"/>
        <v>0.69314718055994529</v>
      </c>
      <c r="H69" s="34">
        <f t="shared" si="16"/>
        <v>-0.5</v>
      </c>
      <c r="I69" s="34">
        <f t="shared" si="17"/>
        <v>-0.22825013267177893</v>
      </c>
      <c r="J69" s="34">
        <f t="shared" si="18"/>
        <v>-0.36887192233907068</v>
      </c>
      <c r="K69" s="21">
        <f t="shared" si="19"/>
        <v>1</v>
      </c>
      <c r="L69" s="21">
        <f t="shared" si="20"/>
        <v>1</v>
      </c>
    </row>
    <row r="70" spans="1:12" ht="15" customHeight="1" x14ac:dyDescent="0.2">
      <c r="A70" s="25">
        <v>68</v>
      </c>
      <c r="B70" s="28">
        <f>Data!E78</f>
        <v>1.7214368070661996</v>
      </c>
      <c r="C70" s="28">
        <f>Data!F78</f>
        <v>0.97276943334539046</v>
      </c>
      <c r="D70" s="37">
        <f>Data!D78</f>
        <v>1</v>
      </c>
      <c r="E70" s="38">
        <f>Parameters!$B$4*B70+Parameters!$B$5*C70+Parameters!$B$6</f>
        <v>0</v>
      </c>
      <c r="F70" s="38">
        <f t="shared" si="14"/>
        <v>0.5</v>
      </c>
      <c r="G70" s="38">
        <f t="shared" si="15"/>
        <v>0.69314718055994529</v>
      </c>
      <c r="H70" s="38">
        <f t="shared" si="16"/>
        <v>-0.5</v>
      </c>
      <c r="I70" s="38">
        <f t="shared" si="17"/>
        <v>-0.86071840353309981</v>
      </c>
      <c r="J70" s="38">
        <f t="shared" si="18"/>
        <v>-0.48638471667269523</v>
      </c>
      <c r="K70" s="25">
        <f t="shared" si="19"/>
        <v>1</v>
      </c>
      <c r="L70" s="25">
        <f t="shared" si="20"/>
        <v>1</v>
      </c>
    </row>
    <row r="71" spans="1:12" ht="15" customHeight="1" x14ac:dyDescent="0.2">
      <c r="A71" s="21">
        <v>69</v>
      </c>
      <c r="B71" s="24">
        <f>Data!E79</f>
        <v>-0.68481747798346171</v>
      </c>
      <c r="C71" s="24">
        <f>Data!F79</f>
        <v>-0.4861629944192325</v>
      </c>
      <c r="D71" s="21">
        <f>Data!D79</f>
        <v>0</v>
      </c>
      <c r="E71" s="34">
        <f>Parameters!$B$4*B71+Parameters!$B$5*C71+Parameters!$B$6</f>
        <v>0</v>
      </c>
      <c r="F71" s="34">
        <f t="shared" si="14"/>
        <v>0.5</v>
      </c>
      <c r="G71" s="34">
        <f t="shared" si="15"/>
        <v>0.69314718055994529</v>
      </c>
      <c r="H71" s="34">
        <f t="shared" si="16"/>
        <v>0.5</v>
      </c>
      <c r="I71" s="34">
        <f t="shared" si="17"/>
        <v>-0.34240873899173085</v>
      </c>
      <c r="J71" s="34">
        <f t="shared" si="18"/>
        <v>-0.24308149720961625</v>
      </c>
      <c r="K71" s="21">
        <f t="shared" si="19"/>
        <v>1</v>
      </c>
      <c r="L71" s="21">
        <f t="shared" si="20"/>
        <v>0</v>
      </c>
    </row>
    <row r="72" spans="1:12" ht="15" customHeight="1" x14ac:dyDescent="0.2">
      <c r="A72" s="25">
        <v>70</v>
      </c>
      <c r="B72" s="28">
        <f>Data!E80</f>
        <v>-0.34845935211630474</v>
      </c>
      <c r="C72" s="28">
        <f>Data!F80</f>
        <v>-5.1587377638280696E-2</v>
      </c>
      <c r="D72" s="25">
        <f>Data!D80</f>
        <v>0</v>
      </c>
      <c r="E72" s="38">
        <f>Parameters!$B$4*B72+Parameters!$B$5*C72+Parameters!$B$6</f>
        <v>0</v>
      </c>
      <c r="F72" s="38">
        <f t="shared" si="14"/>
        <v>0.5</v>
      </c>
      <c r="G72" s="38">
        <f t="shared" si="15"/>
        <v>0.69314718055994529</v>
      </c>
      <c r="H72" s="38">
        <f t="shared" si="16"/>
        <v>0.5</v>
      </c>
      <c r="I72" s="38">
        <f t="shared" si="17"/>
        <v>-0.17422967605815237</v>
      </c>
      <c r="J72" s="38">
        <f t="shared" si="18"/>
        <v>-2.5793688819140348E-2</v>
      </c>
      <c r="K72" s="25">
        <f t="shared" si="19"/>
        <v>1</v>
      </c>
      <c r="L72" s="25">
        <f t="shared" si="20"/>
        <v>0</v>
      </c>
    </row>
    <row r="73" spans="1:12" ht="15" customHeight="1" x14ac:dyDescent="0.2">
      <c r="A73" s="21">
        <v>71</v>
      </c>
      <c r="B73" s="24">
        <f>Data!E81</f>
        <v>-0.12134574576155795</v>
      </c>
      <c r="C73" s="24">
        <f>Data!F81</f>
        <v>0.60027604753314623</v>
      </c>
      <c r="D73" s="39">
        <f>Data!D81</f>
        <v>1</v>
      </c>
      <c r="E73" s="34">
        <f>Parameters!$B$4*B73+Parameters!$B$5*C73+Parameters!$B$6</f>
        <v>0</v>
      </c>
      <c r="F73" s="34">
        <f t="shared" si="14"/>
        <v>0.5</v>
      </c>
      <c r="G73" s="34">
        <f t="shared" si="15"/>
        <v>0.69314718055994529</v>
      </c>
      <c r="H73" s="34">
        <f t="shared" si="16"/>
        <v>-0.5</v>
      </c>
      <c r="I73" s="34">
        <f t="shared" si="17"/>
        <v>6.0672872880778973E-2</v>
      </c>
      <c r="J73" s="34">
        <f t="shared" si="18"/>
        <v>-0.30013802376657311</v>
      </c>
      <c r="K73" s="21">
        <f t="shared" si="19"/>
        <v>1</v>
      </c>
      <c r="L73" s="21">
        <f t="shared" si="20"/>
        <v>1</v>
      </c>
    </row>
    <row r="74" spans="1:12" ht="15" customHeight="1" x14ac:dyDescent="0.2">
      <c r="A74" s="25">
        <v>72</v>
      </c>
      <c r="B74" s="28">
        <f>Data!E82</f>
        <v>0.45650026534355787</v>
      </c>
      <c r="C74" s="28">
        <f>Data!F82</f>
        <v>-0.37530186768939788</v>
      </c>
      <c r="D74" s="37">
        <f>Data!D82</f>
        <v>1</v>
      </c>
      <c r="E74" s="38">
        <f>Parameters!$B$4*B74+Parameters!$B$5*C74+Parameters!$B$6</f>
        <v>0</v>
      </c>
      <c r="F74" s="38">
        <f t="shared" si="14"/>
        <v>0.5</v>
      </c>
      <c r="G74" s="38">
        <f t="shared" si="15"/>
        <v>0.69314718055994529</v>
      </c>
      <c r="H74" s="38">
        <f t="shared" si="16"/>
        <v>-0.5</v>
      </c>
      <c r="I74" s="38">
        <f t="shared" si="17"/>
        <v>-0.22825013267177893</v>
      </c>
      <c r="J74" s="38">
        <f t="shared" si="18"/>
        <v>0.18765093384469894</v>
      </c>
      <c r="K74" s="25">
        <f t="shared" si="19"/>
        <v>1</v>
      </c>
      <c r="L74" s="25">
        <f t="shared" si="20"/>
        <v>1</v>
      </c>
    </row>
    <row r="75" spans="1:12" ht="15" customHeight="1" x14ac:dyDescent="0.2">
      <c r="A75" s="21">
        <v>73</v>
      </c>
      <c r="B75" s="24">
        <f>Data!E83</f>
        <v>-3.7974928238929014E-2</v>
      </c>
      <c r="C75" s="24">
        <f>Data!F83</f>
        <v>-0.53272466764576321</v>
      </c>
      <c r="D75" s="21">
        <f>Data!D83</f>
        <v>0</v>
      </c>
      <c r="E75" s="34">
        <f>Parameters!$B$4*B75+Parameters!$B$5*C75+Parameters!$B$6</f>
        <v>0</v>
      </c>
      <c r="F75" s="34">
        <f t="shared" si="14"/>
        <v>0.5</v>
      </c>
      <c r="G75" s="34">
        <f t="shared" si="15"/>
        <v>0.69314718055994529</v>
      </c>
      <c r="H75" s="34">
        <f t="shared" si="16"/>
        <v>0.5</v>
      </c>
      <c r="I75" s="34">
        <f t="shared" si="17"/>
        <v>-1.8987464119464507E-2</v>
      </c>
      <c r="J75" s="34">
        <f t="shared" si="18"/>
        <v>-0.2663623338228816</v>
      </c>
      <c r="K75" s="21">
        <f t="shared" si="19"/>
        <v>1</v>
      </c>
      <c r="L75" s="21">
        <f t="shared" si="20"/>
        <v>0</v>
      </c>
    </row>
    <row r="76" spans="1:12" ht="15" customHeight="1" x14ac:dyDescent="0.2">
      <c r="A76" s="25">
        <v>74</v>
      </c>
      <c r="B76" s="28">
        <f>Data!E84</f>
        <v>0.65199045815523926</v>
      </c>
      <c r="C76" s="28">
        <f>Data!F84</f>
        <v>0.11692153499106744</v>
      </c>
      <c r="D76" s="37">
        <f>Data!D84</f>
        <v>1</v>
      </c>
      <c r="E76" s="38">
        <f>Parameters!$B$4*B76+Parameters!$B$5*C76+Parameters!$B$6</f>
        <v>0</v>
      </c>
      <c r="F76" s="38">
        <f t="shared" si="14"/>
        <v>0.5</v>
      </c>
      <c r="G76" s="38">
        <f t="shared" si="15"/>
        <v>0.69314718055994529</v>
      </c>
      <c r="H76" s="38">
        <f t="shared" si="16"/>
        <v>-0.5</v>
      </c>
      <c r="I76" s="38">
        <f t="shared" si="17"/>
        <v>-0.32599522907761963</v>
      </c>
      <c r="J76" s="38">
        <f t="shared" si="18"/>
        <v>-5.8460767495533722E-2</v>
      </c>
      <c r="K76" s="25">
        <f t="shared" si="19"/>
        <v>1</v>
      </c>
      <c r="L76" s="25">
        <f t="shared" si="20"/>
        <v>1</v>
      </c>
    </row>
    <row r="77" spans="1:12" ht="15" customHeight="1" x14ac:dyDescent="0.2">
      <c r="A77" s="21">
        <v>75</v>
      </c>
      <c r="B77" s="24">
        <f>Data!E85</f>
        <v>-1.858046120431212</v>
      </c>
      <c r="C77" s="24">
        <f>Data!F85</f>
        <v>1.3097872586040875</v>
      </c>
      <c r="D77" s="21">
        <f>Data!D85</f>
        <v>0</v>
      </c>
      <c r="E77" s="34">
        <f>Parameters!$B$4*B77+Parameters!$B$5*C77+Parameters!$B$6</f>
        <v>0</v>
      </c>
      <c r="F77" s="34">
        <f t="shared" si="14"/>
        <v>0.5</v>
      </c>
      <c r="G77" s="34">
        <f t="shared" si="15"/>
        <v>0.69314718055994529</v>
      </c>
      <c r="H77" s="34">
        <f t="shared" si="16"/>
        <v>0.5</v>
      </c>
      <c r="I77" s="34">
        <f t="shared" si="17"/>
        <v>-0.92902306021560599</v>
      </c>
      <c r="J77" s="34">
        <f t="shared" si="18"/>
        <v>0.65489362930204376</v>
      </c>
      <c r="K77" s="21">
        <f t="shared" si="19"/>
        <v>1</v>
      </c>
      <c r="L77" s="21">
        <f t="shared" si="20"/>
        <v>0</v>
      </c>
    </row>
    <row r="78" spans="1:12" ht="15" customHeight="1" x14ac:dyDescent="0.2">
      <c r="A78" s="25">
        <v>76</v>
      </c>
      <c r="B78" s="28">
        <f>Data!E86</f>
        <v>-0.20759141906082867</v>
      </c>
      <c r="C78" s="28">
        <f>Data!F86</f>
        <v>-1.224498098439931</v>
      </c>
      <c r="D78" s="25">
        <f>Data!D86</f>
        <v>0</v>
      </c>
      <c r="E78" s="38">
        <f>Parameters!$B$4*B78+Parameters!$B$5*C78+Parameters!$B$6</f>
        <v>0</v>
      </c>
      <c r="F78" s="38">
        <f t="shared" si="14"/>
        <v>0.5</v>
      </c>
      <c r="G78" s="38">
        <f t="shared" si="15"/>
        <v>0.69314718055994529</v>
      </c>
      <c r="H78" s="38">
        <f t="shared" si="16"/>
        <v>0.5</v>
      </c>
      <c r="I78" s="38">
        <f t="shared" si="17"/>
        <v>-0.10379570953041434</v>
      </c>
      <c r="J78" s="38">
        <f t="shared" si="18"/>
        <v>-0.61224904921996548</v>
      </c>
      <c r="K78" s="25">
        <f t="shared" si="19"/>
        <v>1</v>
      </c>
      <c r="L78" s="25">
        <f t="shared" si="20"/>
        <v>0</v>
      </c>
    </row>
    <row r="79" spans="1:12" ht="15" customHeight="1" x14ac:dyDescent="0.2">
      <c r="A79" s="21">
        <v>77</v>
      </c>
      <c r="B79" s="24">
        <f>Data!E87</f>
        <v>-4.6599495568856446E-2</v>
      </c>
      <c r="C79" s="24">
        <f>Data!F87</f>
        <v>0.36968490393509046</v>
      </c>
      <c r="D79" s="21">
        <f>Data!D87</f>
        <v>0</v>
      </c>
      <c r="E79" s="34">
        <f>Parameters!$B$4*B79+Parameters!$B$5*C79+Parameters!$B$6</f>
        <v>0</v>
      </c>
      <c r="F79" s="34">
        <f t="shared" si="14"/>
        <v>0.5</v>
      </c>
      <c r="G79" s="34">
        <f t="shared" si="15"/>
        <v>0.69314718055994529</v>
      </c>
      <c r="H79" s="34">
        <f t="shared" si="16"/>
        <v>0.5</v>
      </c>
      <c r="I79" s="34">
        <f t="shared" si="17"/>
        <v>-2.3299747784428223E-2</v>
      </c>
      <c r="J79" s="34">
        <f t="shared" si="18"/>
        <v>0.18484245196754523</v>
      </c>
      <c r="K79" s="21">
        <f t="shared" si="19"/>
        <v>1</v>
      </c>
      <c r="L79" s="21">
        <f t="shared" si="20"/>
        <v>0</v>
      </c>
    </row>
    <row r="80" spans="1:12" ht="15" customHeight="1" x14ac:dyDescent="0.2">
      <c r="A80" s="25">
        <v>78</v>
      </c>
      <c r="B80" s="28">
        <f>Data!E88</f>
        <v>-6.6723486005352592E-2</v>
      </c>
      <c r="C80" s="28">
        <f>Data!F88</f>
        <v>-0.56154856059552005</v>
      </c>
      <c r="D80" s="37">
        <f>Data!D88</f>
        <v>1</v>
      </c>
      <c r="E80" s="38">
        <f>Parameters!$B$4*B80+Parameters!$B$5*C80+Parameters!$B$6</f>
        <v>0</v>
      </c>
      <c r="F80" s="38">
        <f t="shared" si="14"/>
        <v>0.5</v>
      </c>
      <c r="G80" s="38">
        <f t="shared" si="15"/>
        <v>0.69314718055994529</v>
      </c>
      <c r="H80" s="38">
        <f t="shared" si="16"/>
        <v>-0.5</v>
      </c>
      <c r="I80" s="38">
        <f t="shared" si="17"/>
        <v>3.3361743002676296E-2</v>
      </c>
      <c r="J80" s="38">
        <f t="shared" si="18"/>
        <v>0.28077428029776003</v>
      </c>
      <c r="K80" s="25">
        <f t="shared" si="19"/>
        <v>1</v>
      </c>
      <c r="L80" s="25">
        <f t="shared" si="20"/>
        <v>1</v>
      </c>
    </row>
    <row r="81" spans="1:12" ht="15" customHeight="1" x14ac:dyDescent="0.2">
      <c r="A81" s="21">
        <v>79</v>
      </c>
      <c r="B81" s="24">
        <f>Data!E89</f>
        <v>-0.98955219030755281</v>
      </c>
      <c r="C81" s="24">
        <f>Data!F89</f>
        <v>-1.0227308477916319</v>
      </c>
      <c r="D81" s="21">
        <f>Data!D89</f>
        <v>0</v>
      </c>
      <c r="E81" s="34">
        <f>Parameters!$B$4*B81+Parameters!$B$5*C81+Parameters!$B$6</f>
        <v>0</v>
      </c>
      <c r="F81" s="34">
        <f t="shared" si="14"/>
        <v>0.5</v>
      </c>
      <c r="G81" s="34">
        <f t="shared" si="15"/>
        <v>0.69314718055994529</v>
      </c>
      <c r="H81" s="34">
        <f t="shared" si="16"/>
        <v>0.5</v>
      </c>
      <c r="I81" s="34">
        <f t="shared" si="17"/>
        <v>-0.49477609515377641</v>
      </c>
      <c r="J81" s="34">
        <f t="shared" si="18"/>
        <v>-0.51136542389581596</v>
      </c>
      <c r="K81" s="21">
        <f t="shared" si="19"/>
        <v>1</v>
      </c>
      <c r="L81" s="21">
        <f t="shared" si="20"/>
        <v>0</v>
      </c>
    </row>
    <row r="82" spans="1:12" ht="15" customHeight="1" x14ac:dyDescent="0.2">
      <c r="A82" s="25">
        <v>80</v>
      </c>
      <c r="B82" s="28">
        <f>Data!E90</f>
        <v>-0.84005968992214985</v>
      </c>
      <c r="C82" s="28">
        <f>Data!F90</f>
        <v>-1.468392577245567</v>
      </c>
      <c r="D82" s="25">
        <f>Data!D90</f>
        <v>0</v>
      </c>
      <c r="E82" s="38">
        <f>Parameters!$B$4*B82+Parameters!$B$5*C82+Parameters!$B$6</f>
        <v>0</v>
      </c>
      <c r="F82" s="38">
        <f t="shared" si="14"/>
        <v>0.5</v>
      </c>
      <c r="G82" s="38">
        <f t="shared" si="15"/>
        <v>0.69314718055994529</v>
      </c>
      <c r="H82" s="38">
        <f t="shared" si="16"/>
        <v>0.5</v>
      </c>
      <c r="I82" s="38">
        <f t="shared" si="17"/>
        <v>-0.42002984496107493</v>
      </c>
      <c r="J82" s="38">
        <f t="shared" si="18"/>
        <v>-0.73419628862278352</v>
      </c>
      <c r="K82" s="25">
        <f t="shared" si="19"/>
        <v>1</v>
      </c>
      <c r="L82" s="25">
        <f t="shared" si="20"/>
        <v>0</v>
      </c>
    </row>
    <row r="83" spans="1:12" ht="15" customHeight="1" x14ac:dyDescent="0.2">
      <c r="A83" s="21">
        <v>81</v>
      </c>
      <c r="B83" s="24">
        <f>Data!E91</f>
        <v>0.56574478485596802</v>
      </c>
      <c r="C83" s="24">
        <f>Data!F91</f>
        <v>0.43398435743839431</v>
      </c>
      <c r="D83" s="39">
        <f>Data!D91</f>
        <v>1</v>
      </c>
      <c r="E83" s="34">
        <f>Parameters!$B$4*B83+Parameters!$B$5*C83+Parameters!$B$6</f>
        <v>0</v>
      </c>
      <c r="F83" s="34">
        <f t="shared" si="14"/>
        <v>0.5</v>
      </c>
      <c r="G83" s="34">
        <f t="shared" si="15"/>
        <v>0.69314718055994529</v>
      </c>
      <c r="H83" s="34">
        <f t="shared" si="16"/>
        <v>-0.5</v>
      </c>
      <c r="I83" s="34">
        <f t="shared" si="17"/>
        <v>-0.28287239242798401</v>
      </c>
      <c r="J83" s="34">
        <f t="shared" si="18"/>
        <v>-0.21699217871919715</v>
      </c>
      <c r="K83" s="21">
        <f t="shared" si="19"/>
        <v>1</v>
      </c>
      <c r="L83" s="21">
        <f t="shared" si="20"/>
        <v>1</v>
      </c>
    </row>
    <row r="84" spans="1:12" ht="15" customHeight="1" x14ac:dyDescent="0.2">
      <c r="A84" s="25">
        <v>82</v>
      </c>
      <c r="B84" s="28">
        <f>Data!E92</f>
        <v>-0.84580940147543449</v>
      </c>
      <c r="C84" s="28">
        <f>Data!F92</f>
        <v>-1.0648580759489694</v>
      </c>
      <c r="D84" s="25">
        <f>Data!D92</f>
        <v>0</v>
      </c>
      <c r="E84" s="38">
        <f>Parameters!$B$4*B84+Parameters!$B$5*C84+Parameters!$B$6</f>
        <v>0</v>
      </c>
      <c r="F84" s="38">
        <f t="shared" si="14"/>
        <v>0.5</v>
      </c>
      <c r="G84" s="38">
        <f t="shared" si="15"/>
        <v>0.69314718055994529</v>
      </c>
      <c r="H84" s="38">
        <f t="shared" si="16"/>
        <v>0.5</v>
      </c>
      <c r="I84" s="38">
        <f t="shared" si="17"/>
        <v>-0.42290470073771724</v>
      </c>
      <c r="J84" s="38">
        <f t="shared" si="18"/>
        <v>-0.53242903797448471</v>
      </c>
      <c r="K84" s="25">
        <f t="shared" si="19"/>
        <v>1</v>
      </c>
      <c r="L84" s="25">
        <f t="shared" si="20"/>
        <v>0</v>
      </c>
    </row>
    <row r="85" spans="1:12" ht="15" customHeight="1" x14ac:dyDescent="0.2">
      <c r="A85" s="21">
        <v>83</v>
      </c>
      <c r="B85" s="24">
        <f>Data!E93</f>
        <v>8.2769014380050396E-2</v>
      </c>
      <c r="C85" s="24">
        <f>Data!F93</f>
        <v>0.41624657716162117</v>
      </c>
      <c r="D85" s="39">
        <f>Data!D93</f>
        <v>1</v>
      </c>
      <c r="E85" s="34">
        <f>Parameters!$B$4*B85+Parameters!$B$5*C85+Parameters!$B$6</f>
        <v>0</v>
      </c>
      <c r="F85" s="34">
        <f t="shared" si="14"/>
        <v>0.5</v>
      </c>
      <c r="G85" s="34">
        <f t="shared" si="15"/>
        <v>0.69314718055994529</v>
      </c>
      <c r="H85" s="34">
        <f t="shared" si="16"/>
        <v>-0.5</v>
      </c>
      <c r="I85" s="34">
        <f t="shared" si="17"/>
        <v>-4.1384507190025198E-2</v>
      </c>
      <c r="J85" s="34">
        <f t="shared" si="18"/>
        <v>-0.20812328858081058</v>
      </c>
      <c r="K85" s="21">
        <f t="shared" si="19"/>
        <v>1</v>
      </c>
      <c r="L85" s="21">
        <f t="shared" si="20"/>
        <v>1</v>
      </c>
    </row>
    <row r="86" spans="1:12" ht="15" customHeight="1" x14ac:dyDescent="0.2">
      <c r="A86" s="25">
        <v>84</v>
      </c>
      <c r="B86" s="28">
        <f>Data!E94</f>
        <v>1.93992584609102</v>
      </c>
      <c r="C86" s="28">
        <f>Data!F94</f>
        <v>0.88186330942692603</v>
      </c>
      <c r="D86" s="37">
        <f>Data!D94</f>
        <v>1</v>
      </c>
      <c r="E86" s="38">
        <f>Parameters!$B$4*B86+Parameters!$B$5*C86+Parameters!$B$6</f>
        <v>0</v>
      </c>
      <c r="F86" s="38">
        <f t="shared" si="14"/>
        <v>0.5</v>
      </c>
      <c r="G86" s="38">
        <f t="shared" si="15"/>
        <v>0.69314718055994529</v>
      </c>
      <c r="H86" s="38">
        <f t="shared" si="16"/>
        <v>-0.5</v>
      </c>
      <c r="I86" s="38">
        <f t="shared" si="17"/>
        <v>-0.96996292304551002</v>
      </c>
      <c r="J86" s="38">
        <f t="shared" si="18"/>
        <v>-0.44093165471346302</v>
      </c>
      <c r="K86" s="25">
        <f t="shared" si="19"/>
        <v>1</v>
      </c>
      <c r="L86" s="25">
        <f t="shared" si="20"/>
        <v>1</v>
      </c>
    </row>
    <row r="87" spans="1:12" ht="15" customHeight="1" x14ac:dyDescent="0.2">
      <c r="A87" s="21">
        <v>85</v>
      </c>
      <c r="B87" s="24">
        <f>Data!E95</f>
        <v>1.0745942573216669</v>
      </c>
      <c r="C87" s="24">
        <f>Data!F95</f>
        <v>1.0858477826098221</v>
      </c>
      <c r="D87" s="39">
        <f>Data!D95</f>
        <v>1</v>
      </c>
      <c r="E87" s="34">
        <f>Parameters!$B$4*B87+Parameters!$B$5*C87+Parameters!$B$6</f>
        <v>0</v>
      </c>
      <c r="F87" s="34">
        <f t="shared" si="14"/>
        <v>0.5</v>
      </c>
      <c r="G87" s="34">
        <f t="shared" si="15"/>
        <v>0.69314718055994529</v>
      </c>
      <c r="H87" s="34">
        <f t="shared" si="16"/>
        <v>-0.5</v>
      </c>
      <c r="I87" s="34">
        <f t="shared" si="17"/>
        <v>-0.53729712866083346</v>
      </c>
      <c r="J87" s="34">
        <f t="shared" si="18"/>
        <v>-0.54292389130491103</v>
      </c>
      <c r="K87" s="21">
        <f t="shared" si="19"/>
        <v>1</v>
      </c>
      <c r="L87" s="21">
        <f t="shared" si="20"/>
        <v>1</v>
      </c>
    </row>
    <row r="88" spans="1:12" ht="15" customHeight="1" x14ac:dyDescent="0.2">
      <c r="A88" s="25">
        <v>86</v>
      </c>
      <c r="B88" s="28">
        <f>Data!E96</f>
        <v>0.32425689961800924</v>
      </c>
      <c r="C88" s="28">
        <f>Data!F96</f>
        <v>-0.51276966483439301</v>
      </c>
      <c r="D88" s="37">
        <f>Data!D96</f>
        <v>1</v>
      </c>
      <c r="E88" s="38">
        <f>Parameters!$B$4*B88+Parameters!$B$5*C88+Parameters!$B$6</f>
        <v>0</v>
      </c>
      <c r="F88" s="38">
        <f t="shared" si="14"/>
        <v>0.5</v>
      </c>
      <c r="G88" s="38">
        <f t="shared" si="15"/>
        <v>0.69314718055994529</v>
      </c>
      <c r="H88" s="38">
        <f t="shared" si="16"/>
        <v>-0.5</v>
      </c>
      <c r="I88" s="38">
        <f t="shared" si="17"/>
        <v>-0.16212844980900462</v>
      </c>
      <c r="J88" s="38">
        <f t="shared" si="18"/>
        <v>0.25638483241719651</v>
      </c>
      <c r="K88" s="25">
        <f t="shared" si="19"/>
        <v>1</v>
      </c>
      <c r="L88" s="25">
        <f t="shared" si="20"/>
        <v>1</v>
      </c>
    </row>
    <row r="89" spans="1:12" ht="15" customHeight="1" x14ac:dyDescent="0.2">
      <c r="A89" s="21">
        <v>87</v>
      </c>
      <c r="B89" s="24">
        <f>Data!E97</f>
        <v>-0.4979518525017077</v>
      </c>
      <c r="C89" s="24">
        <f>Data!F97</f>
        <v>0.98828999108756732</v>
      </c>
      <c r="D89" s="39">
        <f>Data!D97</f>
        <v>1</v>
      </c>
      <c r="E89" s="34">
        <f>Parameters!$B$4*B89+Parameters!$B$5*C89+Parameters!$B$6</f>
        <v>0</v>
      </c>
      <c r="F89" s="34">
        <f t="shared" si="14"/>
        <v>0.5</v>
      </c>
      <c r="G89" s="34">
        <f t="shared" si="15"/>
        <v>0.69314718055994529</v>
      </c>
      <c r="H89" s="34">
        <f t="shared" si="16"/>
        <v>-0.5</v>
      </c>
      <c r="I89" s="34">
        <f t="shared" si="17"/>
        <v>0.24897592625085385</v>
      </c>
      <c r="J89" s="34">
        <f t="shared" si="18"/>
        <v>-0.49414499554378366</v>
      </c>
      <c r="K89" s="21">
        <f t="shared" si="19"/>
        <v>1</v>
      </c>
      <c r="L89" s="21">
        <f t="shared" si="20"/>
        <v>1</v>
      </c>
    </row>
    <row r="90" spans="1:12" ht="15" customHeight="1" x14ac:dyDescent="0.2">
      <c r="A90" s="25">
        <v>88</v>
      </c>
      <c r="B90" s="28">
        <f>Data!E98</f>
        <v>0.97972401669246933</v>
      </c>
      <c r="C90" s="28">
        <f>Data!F98</f>
        <v>0.830867191131202</v>
      </c>
      <c r="D90" s="37">
        <f>Data!D98</f>
        <v>1</v>
      </c>
      <c r="E90" s="38">
        <f>Parameters!$B$4*B90+Parameters!$B$5*C90+Parameters!$B$6</f>
        <v>0</v>
      </c>
      <c r="F90" s="38">
        <f t="shared" si="14"/>
        <v>0.5</v>
      </c>
      <c r="G90" s="38">
        <f t="shared" si="15"/>
        <v>0.69314718055994529</v>
      </c>
      <c r="H90" s="38">
        <f t="shared" si="16"/>
        <v>-0.5</v>
      </c>
      <c r="I90" s="38">
        <f t="shared" si="17"/>
        <v>-0.48986200834623467</v>
      </c>
      <c r="J90" s="38">
        <f t="shared" si="18"/>
        <v>-0.415433595565601</v>
      </c>
      <c r="K90" s="25">
        <f t="shared" si="19"/>
        <v>1</v>
      </c>
      <c r="L90" s="25">
        <f t="shared" si="20"/>
        <v>1</v>
      </c>
    </row>
    <row r="91" spans="1:12" ht="15" customHeight="1" x14ac:dyDescent="0.2">
      <c r="A91" s="21">
        <v>89</v>
      </c>
      <c r="B91" s="24">
        <f>Data!E99</f>
        <v>-0.6158209393440448</v>
      </c>
      <c r="C91" s="24">
        <f>Data!F99</f>
        <v>0.69561661652080387</v>
      </c>
      <c r="D91" s="21">
        <f>Data!D99</f>
        <v>0</v>
      </c>
      <c r="E91" s="34">
        <f>Parameters!$B$4*B91+Parameters!$B$5*C91+Parameters!$B$6</f>
        <v>0</v>
      </c>
      <c r="F91" s="34">
        <f t="shared" si="14"/>
        <v>0.5</v>
      </c>
      <c r="G91" s="34">
        <f t="shared" si="15"/>
        <v>0.69314718055994529</v>
      </c>
      <c r="H91" s="34">
        <f t="shared" si="16"/>
        <v>0.5</v>
      </c>
      <c r="I91" s="34">
        <f t="shared" si="17"/>
        <v>-0.3079104696720224</v>
      </c>
      <c r="J91" s="34">
        <f t="shared" si="18"/>
        <v>0.34780830826040193</v>
      </c>
      <c r="K91" s="21">
        <f t="shared" si="19"/>
        <v>1</v>
      </c>
      <c r="L91" s="21">
        <f t="shared" si="20"/>
        <v>0</v>
      </c>
    </row>
    <row r="92" spans="1:12" ht="15" customHeight="1" x14ac:dyDescent="0.2">
      <c r="A92" s="25">
        <v>90</v>
      </c>
      <c r="B92" s="28">
        <f>Data!E100</f>
        <v>-0.38295762143601342</v>
      </c>
      <c r="C92" s="28">
        <f>Data!F100</f>
        <v>-1.3885725660000863</v>
      </c>
      <c r="D92" s="25">
        <f>Data!D100</f>
        <v>0</v>
      </c>
      <c r="E92" s="38">
        <f>Parameters!$B$4*B92+Parameters!$B$5*C92+Parameters!$B$6</f>
        <v>0</v>
      </c>
      <c r="F92" s="38">
        <f t="shared" si="14"/>
        <v>0.5</v>
      </c>
      <c r="G92" s="38">
        <f t="shared" si="15"/>
        <v>0.69314718055994529</v>
      </c>
      <c r="H92" s="38">
        <f t="shared" si="16"/>
        <v>0.5</v>
      </c>
      <c r="I92" s="38">
        <f t="shared" si="17"/>
        <v>-0.19147881071800671</v>
      </c>
      <c r="J92" s="38">
        <f t="shared" si="18"/>
        <v>-0.69428628300004314</v>
      </c>
      <c r="K92" s="25">
        <f t="shared" si="19"/>
        <v>1</v>
      </c>
      <c r="L92" s="25">
        <f t="shared" si="20"/>
        <v>0</v>
      </c>
    </row>
    <row r="93" spans="1:12" ht="15" customHeight="1" x14ac:dyDescent="0.2">
      <c r="A93" s="21">
        <v>91</v>
      </c>
      <c r="B93" s="24">
        <f>Data!E101</f>
        <v>-0.63019521822725688</v>
      </c>
      <c r="C93" s="24">
        <f>Data!F101</f>
        <v>-0.87195971543905693</v>
      </c>
      <c r="D93" s="21">
        <f>Data!D101</f>
        <v>0</v>
      </c>
      <c r="E93" s="34">
        <f>Parameters!$B$4*B93+Parameters!$B$5*C93+Parameters!$B$6</f>
        <v>0</v>
      </c>
      <c r="F93" s="34">
        <f t="shared" si="14"/>
        <v>0.5</v>
      </c>
      <c r="G93" s="34">
        <f t="shared" si="15"/>
        <v>0.69314718055994529</v>
      </c>
      <c r="H93" s="34">
        <f t="shared" si="16"/>
        <v>0.5</v>
      </c>
      <c r="I93" s="34">
        <f t="shared" si="17"/>
        <v>-0.31509760911362844</v>
      </c>
      <c r="J93" s="34">
        <f t="shared" si="18"/>
        <v>-0.43597985771952846</v>
      </c>
      <c r="K93" s="21">
        <f t="shared" si="19"/>
        <v>1</v>
      </c>
      <c r="L93" s="21">
        <f t="shared" si="20"/>
        <v>0</v>
      </c>
    </row>
    <row r="94" spans="1:12" ht="15" customHeight="1" x14ac:dyDescent="0.2">
      <c r="A94" s="25">
        <v>92</v>
      </c>
      <c r="B94" s="28">
        <f>Data!E102</f>
        <v>-0.21046627483747096</v>
      </c>
      <c r="C94" s="28">
        <f>Data!F102</f>
        <v>-0.18462072971408253</v>
      </c>
      <c r="D94" s="25">
        <f>Data!D102</f>
        <v>0</v>
      </c>
      <c r="E94" s="38">
        <f>Parameters!$B$4*B94+Parameters!$B$5*C94+Parameters!$B$6</f>
        <v>0</v>
      </c>
      <c r="F94" s="38">
        <f t="shared" si="14"/>
        <v>0.5</v>
      </c>
      <c r="G94" s="38">
        <f t="shared" si="15"/>
        <v>0.69314718055994529</v>
      </c>
      <c r="H94" s="38">
        <f t="shared" si="16"/>
        <v>0.5</v>
      </c>
      <c r="I94" s="38">
        <f t="shared" si="17"/>
        <v>-0.10523313741873548</v>
      </c>
      <c r="J94" s="38">
        <f t="shared" si="18"/>
        <v>-9.2310364857041263E-2</v>
      </c>
      <c r="K94" s="25">
        <f t="shared" si="19"/>
        <v>1</v>
      </c>
      <c r="L94" s="25">
        <f t="shared" si="20"/>
        <v>0</v>
      </c>
    </row>
    <row r="95" spans="1:12" ht="15" customHeight="1" x14ac:dyDescent="0.2">
      <c r="A95" s="21">
        <v>93</v>
      </c>
      <c r="B95" s="24">
        <f>Data!E103</f>
        <v>0.2437609378720226</v>
      </c>
      <c r="C95" s="24">
        <f>Data!F103</f>
        <v>-0.63028245916801795</v>
      </c>
      <c r="D95" s="21">
        <f>Data!D103</f>
        <v>0</v>
      </c>
      <c r="E95" s="34">
        <f>Parameters!$B$4*B95+Parameters!$B$5*C95+Parameters!$B$6</f>
        <v>0</v>
      </c>
      <c r="F95" s="34">
        <f t="shared" si="14"/>
        <v>0.5</v>
      </c>
      <c r="G95" s="34">
        <f t="shared" si="15"/>
        <v>0.69314718055994529</v>
      </c>
      <c r="H95" s="34">
        <f t="shared" si="16"/>
        <v>0.5</v>
      </c>
      <c r="I95" s="34">
        <f t="shared" si="17"/>
        <v>0.1218804689360113</v>
      </c>
      <c r="J95" s="34">
        <f t="shared" si="18"/>
        <v>-0.31514122958400898</v>
      </c>
      <c r="K95" s="21">
        <f t="shared" si="19"/>
        <v>1</v>
      </c>
      <c r="L95" s="21">
        <f t="shared" si="20"/>
        <v>0</v>
      </c>
    </row>
    <row r="96" spans="1:12" ht="15" customHeight="1" x14ac:dyDescent="0.2">
      <c r="A96" s="25">
        <v>94</v>
      </c>
      <c r="B96" s="28">
        <f>Data!E104</f>
        <v>-0.86018368035864645</v>
      </c>
      <c r="C96" s="28">
        <f>Data!F104</f>
        <v>2.1700696020276045</v>
      </c>
      <c r="D96" s="25">
        <f>Data!D104</f>
        <v>0</v>
      </c>
      <c r="E96" s="38">
        <f>Parameters!$B$4*B96+Parameters!$B$5*C96+Parameters!$B$6</f>
        <v>0</v>
      </c>
      <c r="F96" s="38">
        <f t="shared" si="14"/>
        <v>0.5</v>
      </c>
      <c r="G96" s="38">
        <f t="shared" si="15"/>
        <v>0.69314718055994529</v>
      </c>
      <c r="H96" s="38">
        <f t="shared" si="16"/>
        <v>0.5</v>
      </c>
      <c r="I96" s="38">
        <f t="shared" si="17"/>
        <v>-0.43009184017932323</v>
      </c>
      <c r="J96" s="38">
        <f t="shared" si="18"/>
        <v>1.0850348010138022</v>
      </c>
      <c r="K96" s="25">
        <f t="shared" si="19"/>
        <v>1</v>
      </c>
      <c r="L96" s="25">
        <f t="shared" si="20"/>
        <v>0</v>
      </c>
    </row>
    <row r="97" spans="1:12" ht="15" customHeight="1" x14ac:dyDescent="0.2">
      <c r="A97" s="21">
        <v>95</v>
      </c>
      <c r="B97" s="24">
        <f>Data!E105</f>
        <v>-0.85443396880536138</v>
      </c>
      <c r="C97" s="24">
        <f>Data!F105</f>
        <v>6.1490971626150151E-2</v>
      </c>
      <c r="D97" s="21">
        <f>Data!D105</f>
        <v>0</v>
      </c>
      <c r="E97" s="34">
        <f>Parameters!$B$4*B97+Parameters!$B$5*C97+Parameters!$B$6</f>
        <v>0</v>
      </c>
      <c r="F97" s="34">
        <f t="shared" si="14"/>
        <v>0.5</v>
      </c>
      <c r="G97" s="34">
        <f t="shared" si="15"/>
        <v>0.69314718055994529</v>
      </c>
      <c r="H97" s="34">
        <f t="shared" si="16"/>
        <v>0.5</v>
      </c>
      <c r="I97" s="34">
        <f t="shared" si="17"/>
        <v>-0.42721698440268069</v>
      </c>
      <c r="J97" s="34">
        <f t="shared" si="18"/>
        <v>3.0745485813075075E-2</v>
      </c>
      <c r="K97" s="21">
        <f t="shared" si="19"/>
        <v>1</v>
      </c>
      <c r="L97" s="21">
        <f t="shared" si="20"/>
        <v>0</v>
      </c>
    </row>
    <row r="98" spans="1:12" ht="15" customHeight="1" x14ac:dyDescent="0.2">
      <c r="A98" s="25">
        <v>96</v>
      </c>
      <c r="B98" s="28">
        <f>Data!E106</f>
        <v>-1.2692756573748554</v>
      </c>
      <c r="C98" s="28">
        <f>Data!F106</f>
        <v>-0.5748518958031007</v>
      </c>
      <c r="D98" s="25">
        <f>Data!D106</f>
        <v>0</v>
      </c>
      <c r="E98" s="38">
        <f>Parameters!$B$4*B98+Parameters!$B$5*C98+Parameters!$B$6</f>
        <v>0</v>
      </c>
      <c r="F98" s="38">
        <f t="shared" si="14"/>
        <v>0.5</v>
      </c>
      <c r="G98" s="38">
        <f t="shared" si="15"/>
        <v>0.69314718055994529</v>
      </c>
      <c r="H98" s="38">
        <f t="shared" si="16"/>
        <v>0.5</v>
      </c>
      <c r="I98" s="38">
        <f t="shared" si="17"/>
        <v>-0.63463782868742769</v>
      </c>
      <c r="J98" s="38">
        <f t="shared" si="18"/>
        <v>-0.28742594790155035</v>
      </c>
      <c r="K98" s="25">
        <f t="shared" si="19"/>
        <v>1</v>
      </c>
      <c r="L98" s="25">
        <f t="shared" si="20"/>
        <v>0</v>
      </c>
    </row>
    <row r="99" spans="1:12" ht="15" customHeight="1" x14ac:dyDescent="0.2">
      <c r="A99" s="21">
        <v>97</v>
      </c>
      <c r="B99" s="24">
        <f>Data!E107</f>
        <v>1.7070625281829876</v>
      </c>
      <c r="C99" s="24">
        <f>Data!F107</f>
        <v>1.9217406781527748</v>
      </c>
      <c r="D99" s="39">
        <f>Data!D107</f>
        <v>1</v>
      </c>
      <c r="E99" s="34">
        <f>Parameters!$B$4*B99+Parameters!$B$5*C99+Parameters!$B$6</f>
        <v>0</v>
      </c>
      <c r="F99" s="34">
        <f t="shared" ref="F99:F130" si="21">1/(1+EXP(-MAX(MIN(E99,500),-500)))</f>
        <v>0.5</v>
      </c>
      <c r="G99" s="34">
        <f t="shared" ref="G99:G130" si="22">-(D99*LN(MAX(F99,0.0000000001))+(1-D99)*LN(MAX(1-F99,0.0000000001)))</f>
        <v>0.69314718055994529</v>
      </c>
      <c r="H99" s="34">
        <f t="shared" ref="H99:H130" si="23">F99-D99</f>
        <v>-0.5</v>
      </c>
      <c r="I99" s="34">
        <f t="shared" ref="I99:I130" si="24">H99*B99</f>
        <v>-0.85353126409149382</v>
      </c>
      <c r="J99" s="34">
        <f t="shared" ref="J99:J130" si="25">H99*C99</f>
        <v>-0.96087033907638741</v>
      </c>
      <c r="K99" s="21">
        <f t="shared" ref="K99:K130" si="26">IF(F99&gt;=0.5,1,0)</f>
        <v>1</v>
      </c>
      <c r="L99" s="21">
        <f t="shared" ref="L99:L130" si="27">IF(K99=D99,1,0)</f>
        <v>1</v>
      </c>
    </row>
    <row r="100" spans="1:12" ht="15" customHeight="1" x14ac:dyDescent="0.2">
      <c r="A100" s="25">
        <v>98</v>
      </c>
      <c r="B100" s="28">
        <f>Data!E108</f>
        <v>-0.10984632265498821</v>
      </c>
      <c r="C100" s="28">
        <f>Data!F108</f>
        <v>0.92399053758426342</v>
      </c>
      <c r="D100" s="37">
        <f>Data!D108</f>
        <v>1</v>
      </c>
      <c r="E100" s="38">
        <f>Parameters!$B$4*B100+Parameters!$B$5*C100+Parameters!$B$6</f>
        <v>0</v>
      </c>
      <c r="F100" s="38">
        <f t="shared" si="21"/>
        <v>0.5</v>
      </c>
      <c r="G100" s="38">
        <f t="shared" si="22"/>
        <v>0.69314718055994529</v>
      </c>
      <c r="H100" s="38">
        <f t="shared" si="23"/>
        <v>-0.5</v>
      </c>
      <c r="I100" s="38">
        <f t="shared" si="24"/>
        <v>5.4923161327494106E-2</v>
      </c>
      <c r="J100" s="38">
        <f t="shared" si="25"/>
        <v>-0.46199526879213171</v>
      </c>
      <c r="K100" s="25">
        <f t="shared" si="26"/>
        <v>1</v>
      </c>
      <c r="L100" s="25">
        <f t="shared" si="27"/>
        <v>1</v>
      </c>
    </row>
    <row r="101" spans="1:12" ht="15" customHeight="1" x14ac:dyDescent="0.2">
      <c r="A101" s="21">
        <v>99</v>
      </c>
      <c r="B101" s="24">
        <f>Data!E109</f>
        <v>-0.87455795924185797</v>
      </c>
      <c r="C101" s="24">
        <f>Data!F109</f>
        <v>-1.4417859068304069</v>
      </c>
      <c r="D101" s="21">
        <f>Data!D109</f>
        <v>0</v>
      </c>
      <c r="E101" s="34">
        <f>Parameters!$B$4*B101+Parameters!$B$5*C101+Parameters!$B$6</f>
        <v>0</v>
      </c>
      <c r="F101" s="34">
        <f t="shared" si="21"/>
        <v>0.5</v>
      </c>
      <c r="G101" s="34">
        <f t="shared" si="22"/>
        <v>0.69314718055994529</v>
      </c>
      <c r="H101" s="34">
        <f t="shared" si="23"/>
        <v>0.5</v>
      </c>
      <c r="I101" s="34">
        <f t="shared" si="24"/>
        <v>-0.43727897962092899</v>
      </c>
      <c r="J101" s="34">
        <f t="shared" si="25"/>
        <v>-0.72089295341520343</v>
      </c>
      <c r="K101" s="21">
        <f t="shared" si="26"/>
        <v>1</v>
      </c>
      <c r="L101" s="21">
        <f t="shared" si="27"/>
        <v>0</v>
      </c>
    </row>
    <row r="102" spans="1:12" ht="15" customHeight="1" x14ac:dyDescent="0.2">
      <c r="A102" s="25">
        <v>100</v>
      </c>
      <c r="B102" s="28">
        <f>Data!E110</f>
        <v>0.88485377606327065</v>
      </c>
      <c r="C102" s="28">
        <f>Data!F110</f>
        <v>1.2942667008619113</v>
      </c>
      <c r="D102" s="37">
        <f>Data!D110</f>
        <v>1</v>
      </c>
      <c r="E102" s="38">
        <f>Parameters!$B$4*B102+Parameters!$B$5*C102+Parameters!$B$6</f>
        <v>0</v>
      </c>
      <c r="F102" s="38">
        <f t="shared" si="21"/>
        <v>0.5</v>
      </c>
      <c r="G102" s="38">
        <f t="shared" si="22"/>
        <v>0.69314718055994529</v>
      </c>
      <c r="H102" s="38">
        <f t="shared" si="23"/>
        <v>-0.5</v>
      </c>
      <c r="I102" s="38">
        <f t="shared" si="24"/>
        <v>-0.44242688803163532</v>
      </c>
      <c r="J102" s="38">
        <f t="shared" si="25"/>
        <v>-0.64713335043095566</v>
      </c>
      <c r="K102" s="25">
        <f t="shared" si="26"/>
        <v>1</v>
      </c>
      <c r="L102" s="25">
        <f t="shared" si="27"/>
        <v>1</v>
      </c>
    </row>
    <row r="103" spans="1:12" ht="15" customHeight="1" x14ac:dyDescent="0.2">
      <c r="A103" s="21">
        <v>101</v>
      </c>
      <c r="B103" s="24">
        <f>Data!E111</f>
        <v>0.4335014191304189</v>
      </c>
      <c r="C103" s="24">
        <f>Data!F111</f>
        <v>0.16126598568300113</v>
      </c>
      <c r="D103" s="39">
        <f>Data!D111</f>
        <v>1</v>
      </c>
      <c r="E103" s="34">
        <f>Parameters!$B$4*B103+Parameters!$B$5*C103+Parameters!$B$6</f>
        <v>0</v>
      </c>
      <c r="F103" s="34">
        <f t="shared" si="21"/>
        <v>0.5</v>
      </c>
      <c r="G103" s="34">
        <f t="shared" si="22"/>
        <v>0.69314718055994529</v>
      </c>
      <c r="H103" s="34">
        <f t="shared" si="23"/>
        <v>-0.5</v>
      </c>
      <c r="I103" s="34">
        <f t="shared" si="24"/>
        <v>-0.21675070956520945</v>
      </c>
      <c r="J103" s="34">
        <f t="shared" si="25"/>
        <v>-8.0632992841500564E-2</v>
      </c>
      <c r="K103" s="21">
        <f t="shared" si="26"/>
        <v>1</v>
      </c>
      <c r="L103" s="21">
        <f t="shared" si="27"/>
        <v>1</v>
      </c>
    </row>
    <row r="104" spans="1:12" ht="15" customHeight="1" x14ac:dyDescent="0.2">
      <c r="A104" s="25">
        <v>102</v>
      </c>
      <c r="B104" s="28">
        <f>Data!E112</f>
        <v>-1.2804875949037606</v>
      </c>
      <c r="C104" s="28">
        <f>Data!F112</f>
        <v>-1.6878976081706396</v>
      </c>
      <c r="D104" s="25">
        <f>Data!D112</f>
        <v>0</v>
      </c>
      <c r="E104" s="38">
        <f>Parameters!$B$4*B104+Parameters!$B$5*C104+Parameters!$B$6</f>
        <v>0</v>
      </c>
      <c r="F104" s="38">
        <f t="shared" si="21"/>
        <v>0.5</v>
      </c>
      <c r="G104" s="38">
        <f t="shared" si="22"/>
        <v>0.69314718055994529</v>
      </c>
      <c r="H104" s="38">
        <f t="shared" si="23"/>
        <v>0.5</v>
      </c>
      <c r="I104" s="38">
        <f t="shared" si="24"/>
        <v>-0.64024379745188031</v>
      </c>
      <c r="J104" s="38">
        <f t="shared" si="25"/>
        <v>-0.8439488040853198</v>
      </c>
      <c r="K104" s="25">
        <f t="shared" si="26"/>
        <v>1</v>
      </c>
      <c r="L104" s="25">
        <f t="shared" si="27"/>
        <v>0</v>
      </c>
    </row>
    <row r="105" spans="1:12" ht="15" customHeight="1" x14ac:dyDescent="0.2">
      <c r="A105" s="21">
        <v>103</v>
      </c>
      <c r="B105" s="24">
        <f>Data!E113</f>
        <v>1.1090925266413758</v>
      </c>
      <c r="C105" s="24">
        <f>Data!F113</f>
        <v>-0.76109858870922276</v>
      </c>
      <c r="D105" s="39">
        <f>Data!D113</f>
        <v>1</v>
      </c>
      <c r="E105" s="34">
        <f>Parameters!$B$4*B105+Parameters!$B$5*C105+Parameters!$B$6</f>
        <v>0</v>
      </c>
      <c r="F105" s="34">
        <f t="shared" si="21"/>
        <v>0.5</v>
      </c>
      <c r="G105" s="34">
        <f t="shared" si="22"/>
        <v>0.69314718055994529</v>
      </c>
      <c r="H105" s="34">
        <f t="shared" si="23"/>
        <v>-0.5</v>
      </c>
      <c r="I105" s="34">
        <f t="shared" si="24"/>
        <v>-0.5545462633206879</v>
      </c>
      <c r="J105" s="34">
        <f t="shared" si="25"/>
        <v>0.38054929435461138</v>
      </c>
      <c r="K105" s="21">
        <f t="shared" si="26"/>
        <v>1</v>
      </c>
      <c r="L105" s="21">
        <f t="shared" si="27"/>
        <v>1</v>
      </c>
    </row>
    <row r="106" spans="1:12" ht="15" customHeight="1" x14ac:dyDescent="0.2">
      <c r="A106" s="25">
        <v>104</v>
      </c>
      <c r="B106" s="28">
        <f>Data!E114</f>
        <v>1.0918433919815209</v>
      </c>
      <c r="C106" s="28">
        <f>Data!F114</f>
        <v>0.23886877439388565</v>
      </c>
      <c r="D106" s="37">
        <f>Data!D114</f>
        <v>1</v>
      </c>
      <c r="E106" s="38">
        <f>Parameters!$B$4*B106+Parameters!$B$5*C106+Parameters!$B$6</f>
        <v>0</v>
      </c>
      <c r="F106" s="38">
        <f t="shared" si="21"/>
        <v>0.5</v>
      </c>
      <c r="G106" s="38">
        <f t="shared" si="22"/>
        <v>0.69314718055994529</v>
      </c>
      <c r="H106" s="38">
        <f t="shared" si="23"/>
        <v>-0.5</v>
      </c>
      <c r="I106" s="38">
        <f t="shared" si="24"/>
        <v>-0.54592169599076046</v>
      </c>
      <c r="J106" s="38">
        <f t="shared" si="25"/>
        <v>-0.11943438719694283</v>
      </c>
      <c r="K106" s="25">
        <f t="shared" si="26"/>
        <v>1</v>
      </c>
      <c r="L106" s="25">
        <f t="shared" si="27"/>
        <v>1</v>
      </c>
    </row>
    <row r="107" spans="1:12" ht="15" customHeight="1" x14ac:dyDescent="0.2">
      <c r="A107" s="21">
        <v>105</v>
      </c>
      <c r="B107" s="24">
        <f>Data!E115</f>
        <v>-0.96942819987105622</v>
      </c>
      <c r="C107" s="24">
        <f>Data!F115</f>
        <v>1.0259827741757115</v>
      </c>
      <c r="D107" s="21">
        <f>Data!D115</f>
        <v>0</v>
      </c>
      <c r="E107" s="34">
        <f>Parameters!$B$4*B107+Parameters!$B$5*C107+Parameters!$B$6</f>
        <v>0</v>
      </c>
      <c r="F107" s="34">
        <f t="shared" si="21"/>
        <v>0.5</v>
      </c>
      <c r="G107" s="34">
        <f t="shared" si="22"/>
        <v>0.69314718055994529</v>
      </c>
      <c r="H107" s="34">
        <f t="shared" si="23"/>
        <v>0.5</v>
      </c>
      <c r="I107" s="34">
        <f t="shared" si="24"/>
        <v>-0.48471409993552811</v>
      </c>
      <c r="J107" s="34">
        <f t="shared" si="25"/>
        <v>0.51299138708785574</v>
      </c>
      <c r="K107" s="21">
        <f t="shared" si="26"/>
        <v>1</v>
      </c>
      <c r="L107" s="21">
        <f t="shared" si="27"/>
        <v>0</v>
      </c>
    </row>
    <row r="108" spans="1:12" ht="15" customHeight="1" x14ac:dyDescent="0.2">
      <c r="A108" s="25">
        <v>106</v>
      </c>
      <c r="B108" s="28">
        <f>Data!E116</f>
        <v>-0.70206661264331605</v>
      </c>
      <c r="C108" s="28">
        <f>Data!F116</f>
        <v>-0.44847021133108916</v>
      </c>
      <c r="D108" s="25">
        <f>Data!D116</f>
        <v>0</v>
      </c>
      <c r="E108" s="38">
        <f>Parameters!$B$4*B108+Parameters!$B$5*C108+Parameters!$B$6</f>
        <v>0</v>
      </c>
      <c r="F108" s="38">
        <f t="shared" si="21"/>
        <v>0.5</v>
      </c>
      <c r="G108" s="38">
        <f t="shared" si="22"/>
        <v>0.69314718055994529</v>
      </c>
      <c r="H108" s="38">
        <f t="shared" si="23"/>
        <v>0.5</v>
      </c>
      <c r="I108" s="38">
        <f t="shared" si="24"/>
        <v>-0.35103330632165802</v>
      </c>
      <c r="J108" s="38">
        <f t="shared" si="25"/>
        <v>-0.22423510566554458</v>
      </c>
      <c r="K108" s="25">
        <f t="shared" si="26"/>
        <v>1</v>
      </c>
      <c r="L108" s="25">
        <f t="shared" si="27"/>
        <v>0</v>
      </c>
    </row>
    <row r="109" spans="1:12" ht="15" customHeight="1" x14ac:dyDescent="0.2">
      <c r="A109" s="21">
        <v>107</v>
      </c>
      <c r="B109" s="24">
        <f>Data!E117</f>
        <v>-0.53245012182141638</v>
      </c>
      <c r="C109" s="24">
        <f>Data!F117</f>
        <v>0.58475548979096936</v>
      </c>
      <c r="D109" s="21">
        <f>Data!D117</f>
        <v>0</v>
      </c>
      <c r="E109" s="34">
        <f>Parameters!$B$4*B109+Parameters!$B$5*C109+Parameters!$B$6</f>
        <v>0</v>
      </c>
      <c r="F109" s="34">
        <f t="shared" si="21"/>
        <v>0.5</v>
      </c>
      <c r="G109" s="34">
        <f t="shared" si="22"/>
        <v>0.69314718055994529</v>
      </c>
      <c r="H109" s="34">
        <f t="shared" si="23"/>
        <v>0.5</v>
      </c>
      <c r="I109" s="34">
        <f t="shared" si="24"/>
        <v>-0.26622506091070819</v>
      </c>
      <c r="J109" s="34">
        <f t="shared" si="25"/>
        <v>0.29237774489548468</v>
      </c>
      <c r="K109" s="21">
        <f t="shared" si="26"/>
        <v>1</v>
      </c>
      <c r="L109" s="21">
        <f t="shared" si="27"/>
        <v>0</v>
      </c>
    </row>
    <row r="110" spans="1:12" ht="15" customHeight="1" x14ac:dyDescent="0.2">
      <c r="A110" s="25">
        <v>108</v>
      </c>
      <c r="B110" s="28">
        <f>Data!E118</f>
        <v>2.5580198380691286</v>
      </c>
      <c r="C110" s="28">
        <f>Data!F118</f>
        <v>5.4839304022359821E-2</v>
      </c>
      <c r="D110" s="37">
        <f>Data!D118</f>
        <v>1</v>
      </c>
      <c r="E110" s="38">
        <f>Parameters!$B$4*B110+Parameters!$B$5*C110+Parameters!$B$6</f>
        <v>0</v>
      </c>
      <c r="F110" s="38">
        <f t="shared" si="21"/>
        <v>0.5</v>
      </c>
      <c r="G110" s="38">
        <f t="shared" si="22"/>
        <v>0.69314718055994529</v>
      </c>
      <c r="H110" s="38">
        <f t="shared" si="23"/>
        <v>-0.5</v>
      </c>
      <c r="I110" s="38">
        <f t="shared" si="24"/>
        <v>-1.2790099190345643</v>
      </c>
      <c r="J110" s="38">
        <f t="shared" si="25"/>
        <v>-2.741965201117991E-2</v>
      </c>
      <c r="K110" s="25">
        <f t="shared" si="26"/>
        <v>1</v>
      </c>
      <c r="L110" s="25">
        <f t="shared" si="27"/>
        <v>1</v>
      </c>
    </row>
    <row r="111" spans="1:12" ht="15" customHeight="1" x14ac:dyDescent="0.2">
      <c r="A111" s="21">
        <v>109</v>
      </c>
      <c r="B111" s="24">
        <f>Data!E119</f>
        <v>7.1269591273480662E-2</v>
      </c>
      <c r="C111" s="24">
        <f>Data!F119</f>
        <v>-0.97616917456510166</v>
      </c>
      <c r="D111" s="21">
        <f>Data!D119</f>
        <v>0</v>
      </c>
      <c r="E111" s="34">
        <f>Parameters!$B$4*B111+Parameters!$B$5*C111+Parameters!$B$6</f>
        <v>0</v>
      </c>
      <c r="F111" s="34">
        <f t="shared" si="21"/>
        <v>0.5</v>
      </c>
      <c r="G111" s="34">
        <f t="shared" si="22"/>
        <v>0.69314718055994529</v>
      </c>
      <c r="H111" s="34">
        <f t="shared" si="23"/>
        <v>0.5</v>
      </c>
      <c r="I111" s="34">
        <f t="shared" si="24"/>
        <v>3.5634795636740331E-2</v>
      </c>
      <c r="J111" s="34">
        <f t="shared" si="25"/>
        <v>-0.48808458728255083</v>
      </c>
      <c r="K111" s="21">
        <f t="shared" si="26"/>
        <v>1</v>
      </c>
      <c r="L111" s="21">
        <f t="shared" si="27"/>
        <v>0</v>
      </c>
    </row>
    <row r="112" spans="1:12" ht="15" customHeight="1" x14ac:dyDescent="0.2">
      <c r="A112" s="25">
        <v>110</v>
      </c>
      <c r="B112" s="28">
        <f>Data!E120</f>
        <v>0.12876670680632832</v>
      </c>
      <c r="C112" s="28">
        <f>Data!F120</f>
        <v>-0.60589301128745365</v>
      </c>
      <c r="D112" s="25">
        <f>Data!D120</f>
        <v>0</v>
      </c>
      <c r="E112" s="38">
        <f>Parameters!$B$4*B112+Parameters!$B$5*C112+Parameters!$B$6</f>
        <v>0</v>
      </c>
      <c r="F112" s="38">
        <f t="shared" si="21"/>
        <v>0.5</v>
      </c>
      <c r="G112" s="38">
        <f t="shared" si="22"/>
        <v>0.69314718055994529</v>
      </c>
      <c r="H112" s="38">
        <f t="shared" si="23"/>
        <v>0.5</v>
      </c>
      <c r="I112" s="38">
        <f t="shared" si="24"/>
        <v>6.4383353403164159E-2</v>
      </c>
      <c r="J112" s="38">
        <f t="shared" si="25"/>
        <v>-0.30294650564372683</v>
      </c>
      <c r="K112" s="25">
        <f t="shared" si="26"/>
        <v>1</v>
      </c>
      <c r="L112" s="25">
        <f t="shared" si="27"/>
        <v>0</v>
      </c>
    </row>
    <row r="113" spans="1:12" ht="15" customHeight="1" x14ac:dyDescent="0.2">
      <c r="A113" s="21">
        <v>111</v>
      </c>
      <c r="B113" s="24">
        <f>Data!E121</f>
        <v>0.53987108286618679</v>
      </c>
      <c r="C113" s="24">
        <f>Data!F121</f>
        <v>1.4929298399619428E-2</v>
      </c>
      <c r="D113" s="39">
        <f>Data!D121</f>
        <v>1</v>
      </c>
      <c r="E113" s="34">
        <f>Parameters!$B$4*B113+Parameters!$B$5*C113+Parameters!$B$6</f>
        <v>0</v>
      </c>
      <c r="F113" s="34">
        <f t="shared" si="21"/>
        <v>0.5</v>
      </c>
      <c r="G113" s="34">
        <f t="shared" si="22"/>
        <v>0.69314718055994529</v>
      </c>
      <c r="H113" s="34">
        <f t="shared" si="23"/>
        <v>-0.5</v>
      </c>
      <c r="I113" s="34">
        <f t="shared" si="24"/>
        <v>-0.2699355414330934</v>
      </c>
      <c r="J113" s="34">
        <f t="shared" si="25"/>
        <v>-7.4646491998097142E-3</v>
      </c>
      <c r="K113" s="21">
        <f t="shared" si="26"/>
        <v>1</v>
      </c>
      <c r="L113" s="21">
        <f t="shared" si="27"/>
        <v>1</v>
      </c>
    </row>
    <row r="114" spans="1:12" ht="15" customHeight="1" x14ac:dyDescent="0.2">
      <c r="A114" s="25">
        <v>112</v>
      </c>
      <c r="B114" s="28">
        <f>Data!E122</f>
        <v>-0.76818829550609069</v>
      </c>
      <c r="C114" s="28">
        <f>Data!F122</f>
        <v>-1.0315997379300188</v>
      </c>
      <c r="D114" s="25">
        <f>Data!D122</f>
        <v>0</v>
      </c>
      <c r="E114" s="38">
        <f>Parameters!$B$4*B114+Parameters!$B$5*C114+Parameters!$B$6</f>
        <v>0</v>
      </c>
      <c r="F114" s="38">
        <f t="shared" si="21"/>
        <v>0.5</v>
      </c>
      <c r="G114" s="38">
        <f t="shared" si="22"/>
        <v>0.69314718055994529</v>
      </c>
      <c r="H114" s="38">
        <f t="shared" si="23"/>
        <v>0.5</v>
      </c>
      <c r="I114" s="38">
        <f t="shared" si="24"/>
        <v>-0.38409414775304535</v>
      </c>
      <c r="J114" s="38">
        <f t="shared" si="25"/>
        <v>-0.5157998689650094</v>
      </c>
      <c r="K114" s="25">
        <f t="shared" si="26"/>
        <v>1</v>
      </c>
      <c r="L114" s="25">
        <f t="shared" si="27"/>
        <v>0</v>
      </c>
    </row>
    <row r="115" spans="1:12" ht="15" customHeight="1" x14ac:dyDescent="0.2">
      <c r="A115" s="21">
        <v>113</v>
      </c>
      <c r="B115" s="24">
        <f>Data!E123</f>
        <v>8.0227641873489054E-3</v>
      </c>
      <c r="C115" s="24">
        <f>Data!F123</f>
        <v>1.8330517767689074</v>
      </c>
      <c r="D115" s="21">
        <f>Data!D123</f>
        <v>0</v>
      </c>
      <c r="E115" s="34">
        <f>Parameters!$B$4*B115+Parameters!$B$5*C115+Parameters!$B$6</f>
        <v>0</v>
      </c>
      <c r="F115" s="34">
        <f t="shared" si="21"/>
        <v>0.5</v>
      </c>
      <c r="G115" s="34">
        <f t="shared" si="22"/>
        <v>0.69314718055994529</v>
      </c>
      <c r="H115" s="34">
        <f t="shared" si="23"/>
        <v>0.5</v>
      </c>
      <c r="I115" s="34">
        <f t="shared" si="24"/>
        <v>4.0113820936744527E-3</v>
      </c>
      <c r="J115" s="34">
        <f t="shared" si="25"/>
        <v>0.9165258883844537</v>
      </c>
      <c r="K115" s="21">
        <f t="shared" si="26"/>
        <v>1</v>
      </c>
      <c r="L115" s="21">
        <f t="shared" si="27"/>
        <v>0</v>
      </c>
    </row>
    <row r="116" spans="1:12" ht="15" customHeight="1" x14ac:dyDescent="0.2">
      <c r="A116" s="25">
        <v>114</v>
      </c>
      <c r="B116" s="28">
        <f>Data!E124</f>
        <v>1.8795538747815301</v>
      </c>
      <c r="C116" s="28">
        <f>Data!F124</f>
        <v>2.5580835455820257</v>
      </c>
      <c r="D116" s="37">
        <f>Data!D124</f>
        <v>1</v>
      </c>
      <c r="E116" s="38">
        <f>Parameters!$B$4*B116+Parameters!$B$5*C116+Parameters!$B$6</f>
        <v>0</v>
      </c>
      <c r="F116" s="38">
        <f t="shared" si="21"/>
        <v>0.5</v>
      </c>
      <c r="G116" s="38">
        <f t="shared" si="22"/>
        <v>0.69314718055994529</v>
      </c>
      <c r="H116" s="38">
        <f t="shared" si="23"/>
        <v>-0.5</v>
      </c>
      <c r="I116" s="38">
        <f t="shared" si="24"/>
        <v>-0.93977693739076507</v>
      </c>
      <c r="J116" s="38">
        <f t="shared" si="25"/>
        <v>-1.2790417727910128</v>
      </c>
      <c r="K116" s="25">
        <f t="shared" si="26"/>
        <v>1</v>
      </c>
      <c r="L116" s="25">
        <f t="shared" si="27"/>
        <v>1</v>
      </c>
    </row>
    <row r="117" spans="1:12" ht="15" customHeight="1" x14ac:dyDescent="0.2">
      <c r="A117" s="21">
        <v>115</v>
      </c>
      <c r="B117" s="24">
        <f>Data!E125</f>
        <v>-1.4843148694677044</v>
      </c>
      <c r="C117" s="24">
        <f>Data!F125</f>
        <v>-0.49946632962681314</v>
      </c>
      <c r="D117" s="21">
        <f>Data!D125</f>
        <v>0</v>
      </c>
      <c r="E117" s="34">
        <f>Parameters!$B$4*B117+Parameters!$B$5*C117+Parameters!$B$6</f>
        <v>0</v>
      </c>
      <c r="F117" s="34">
        <f t="shared" si="21"/>
        <v>0.5</v>
      </c>
      <c r="G117" s="34">
        <f t="shared" si="22"/>
        <v>0.69314718055994529</v>
      </c>
      <c r="H117" s="34">
        <f t="shared" si="23"/>
        <v>0.5</v>
      </c>
      <c r="I117" s="34">
        <f t="shared" si="24"/>
        <v>-0.74215743473385221</v>
      </c>
      <c r="J117" s="34">
        <f t="shared" si="25"/>
        <v>-0.24973316481340657</v>
      </c>
      <c r="K117" s="21">
        <f t="shared" si="26"/>
        <v>1</v>
      </c>
      <c r="L117" s="21">
        <f t="shared" si="27"/>
        <v>0</v>
      </c>
    </row>
    <row r="118" spans="1:12" ht="15" customHeight="1" x14ac:dyDescent="0.2">
      <c r="A118" s="25">
        <v>116</v>
      </c>
      <c r="B118" s="28">
        <f>Data!E126</f>
        <v>1.9830486827406553</v>
      </c>
      <c r="C118" s="28">
        <f>Data!F126</f>
        <v>1.5492472923405307</v>
      </c>
      <c r="D118" s="37">
        <f>Data!D126</f>
        <v>1</v>
      </c>
      <c r="E118" s="38">
        <f>Parameters!$B$4*B118+Parameters!$B$5*C118+Parameters!$B$6</f>
        <v>0</v>
      </c>
      <c r="F118" s="38">
        <f t="shared" si="21"/>
        <v>0.5</v>
      </c>
      <c r="G118" s="38">
        <f t="shared" si="22"/>
        <v>0.69314718055994529</v>
      </c>
      <c r="H118" s="38">
        <f t="shared" si="23"/>
        <v>-0.5</v>
      </c>
      <c r="I118" s="38">
        <f t="shared" si="24"/>
        <v>-0.99152434137032763</v>
      </c>
      <c r="J118" s="38">
        <f t="shared" si="25"/>
        <v>-0.77462364617026536</v>
      </c>
      <c r="K118" s="25">
        <f t="shared" si="26"/>
        <v>1</v>
      </c>
      <c r="L118" s="25">
        <f t="shared" si="27"/>
        <v>1</v>
      </c>
    </row>
    <row r="119" spans="1:12" ht="15" customHeight="1" x14ac:dyDescent="0.2">
      <c r="A119" s="21">
        <v>117</v>
      </c>
      <c r="B119" s="24">
        <f>Data!E127</f>
        <v>-1.4429169462840541</v>
      </c>
      <c r="C119" s="24">
        <f>Data!F127</f>
        <v>-1.2688425491318651</v>
      </c>
      <c r="D119" s="21">
        <f>Data!D127</f>
        <v>0</v>
      </c>
      <c r="E119" s="34">
        <f>Parameters!$B$4*B119+Parameters!$B$5*C119+Parameters!$B$6</f>
        <v>0</v>
      </c>
      <c r="F119" s="34">
        <f t="shared" si="21"/>
        <v>0.5</v>
      </c>
      <c r="G119" s="34">
        <f t="shared" si="22"/>
        <v>0.69314718055994529</v>
      </c>
      <c r="H119" s="34">
        <f t="shared" si="23"/>
        <v>0.5</v>
      </c>
      <c r="I119" s="34">
        <f t="shared" si="24"/>
        <v>-0.72145847314202705</v>
      </c>
      <c r="J119" s="34">
        <f t="shared" si="25"/>
        <v>-0.63442127456593256</v>
      </c>
      <c r="K119" s="21">
        <f t="shared" si="26"/>
        <v>1</v>
      </c>
      <c r="L119" s="21">
        <f t="shared" si="27"/>
        <v>0</v>
      </c>
    </row>
    <row r="120" spans="1:12" ht="15" customHeight="1" x14ac:dyDescent="0.2">
      <c r="A120" s="25">
        <v>118</v>
      </c>
      <c r="B120" s="28">
        <f>Data!E128</f>
        <v>-1.0183007480739763</v>
      </c>
      <c r="C120" s="28">
        <f>Data!F128</f>
        <v>1.2499222501699769</v>
      </c>
      <c r="D120" s="25">
        <f>Data!D128</f>
        <v>0</v>
      </c>
      <c r="E120" s="38">
        <f>Parameters!$B$4*B120+Parameters!$B$5*C120+Parameters!$B$6</f>
        <v>0</v>
      </c>
      <c r="F120" s="38">
        <f t="shared" si="21"/>
        <v>0.5</v>
      </c>
      <c r="G120" s="38">
        <f t="shared" si="22"/>
        <v>0.69314718055994529</v>
      </c>
      <c r="H120" s="38">
        <f t="shared" si="23"/>
        <v>0.5</v>
      </c>
      <c r="I120" s="38">
        <f t="shared" si="24"/>
        <v>-0.50915037403698815</v>
      </c>
      <c r="J120" s="38">
        <f t="shared" si="25"/>
        <v>0.62496112508498847</v>
      </c>
      <c r="K120" s="25">
        <f t="shared" si="26"/>
        <v>1</v>
      </c>
      <c r="L120" s="25">
        <f t="shared" si="27"/>
        <v>0</v>
      </c>
    </row>
    <row r="121" spans="1:12" ht="15" customHeight="1" x14ac:dyDescent="0.2">
      <c r="A121" s="21">
        <v>119</v>
      </c>
      <c r="B121" s="24">
        <f>Data!E129</f>
        <v>-1.1562938253528101</v>
      </c>
      <c r="C121" s="24">
        <f>Data!F129</f>
        <v>-1.0426858506030021</v>
      </c>
      <c r="D121" s="21">
        <f>Data!D129</f>
        <v>0</v>
      </c>
      <c r="E121" s="34">
        <f>Parameters!$B$4*B121+Parameters!$B$5*C121+Parameters!$B$6</f>
        <v>0</v>
      </c>
      <c r="F121" s="34">
        <f t="shared" si="21"/>
        <v>0.5</v>
      </c>
      <c r="G121" s="34">
        <f t="shared" si="22"/>
        <v>0.69314718055994529</v>
      </c>
      <c r="H121" s="34">
        <f t="shared" si="23"/>
        <v>0.5</v>
      </c>
      <c r="I121" s="34">
        <f t="shared" si="24"/>
        <v>-0.57814691267640506</v>
      </c>
      <c r="J121" s="34">
        <f t="shared" si="25"/>
        <v>-0.52134292530150106</v>
      </c>
      <c r="K121" s="21">
        <f t="shared" si="26"/>
        <v>1</v>
      </c>
      <c r="L121" s="21">
        <f t="shared" si="27"/>
        <v>0</v>
      </c>
    </row>
    <row r="122" spans="1:12" ht="15" customHeight="1" x14ac:dyDescent="0.2">
      <c r="A122" s="25">
        <v>120</v>
      </c>
      <c r="B122" s="28">
        <f>Data!E130</f>
        <v>0.10001814903990423</v>
      </c>
      <c r="C122" s="28">
        <f>Data!F130</f>
        <v>1.7643178781964095</v>
      </c>
      <c r="D122" s="37">
        <f>Data!D130</f>
        <v>1</v>
      </c>
      <c r="E122" s="38">
        <f>Parameters!$B$4*B122+Parameters!$B$5*C122+Parameters!$B$6</f>
        <v>0</v>
      </c>
      <c r="F122" s="38">
        <f t="shared" si="21"/>
        <v>0.5</v>
      </c>
      <c r="G122" s="38">
        <f t="shared" si="22"/>
        <v>0.69314718055994529</v>
      </c>
      <c r="H122" s="38">
        <f t="shared" si="23"/>
        <v>-0.5</v>
      </c>
      <c r="I122" s="38">
        <f t="shared" si="24"/>
        <v>-5.0009074519952117E-2</v>
      </c>
      <c r="J122" s="38">
        <f t="shared" si="25"/>
        <v>-0.88215893909820475</v>
      </c>
      <c r="K122" s="25">
        <f t="shared" si="26"/>
        <v>1</v>
      </c>
      <c r="L122" s="25">
        <f t="shared" si="27"/>
        <v>1</v>
      </c>
    </row>
    <row r="123" spans="1:12" ht="15" customHeight="1" x14ac:dyDescent="0.2">
      <c r="A123" s="21">
        <v>121</v>
      </c>
      <c r="B123" s="24">
        <f>Data!E131</f>
        <v>6.2645023943553743E-2</v>
      </c>
      <c r="C123" s="24">
        <f>Data!F131</f>
        <v>3.2667078676393374E-2</v>
      </c>
      <c r="D123" s="21">
        <f>Data!D131</f>
        <v>0</v>
      </c>
      <c r="E123" s="34">
        <f>Parameters!$B$4*B123+Parameters!$B$5*C123+Parameters!$B$6</f>
        <v>0</v>
      </c>
      <c r="F123" s="34">
        <f t="shared" si="21"/>
        <v>0.5</v>
      </c>
      <c r="G123" s="34">
        <f t="shared" si="22"/>
        <v>0.69314718055994529</v>
      </c>
      <c r="H123" s="34">
        <f t="shared" si="23"/>
        <v>0.5</v>
      </c>
      <c r="I123" s="34">
        <f t="shared" si="24"/>
        <v>3.1322511971776872E-2</v>
      </c>
      <c r="J123" s="34">
        <f t="shared" si="25"/>
        <v>1.6333539338196687E-2</v>
      </c>
      <c r="K123" s="21">
        <f t="shared" si="26"/>
        <v>1</v>
      </c>
      <c r="L123" s="21">
        <f t="shared" si="27"/>
        <v>0</v>
      </c>
    </row>
    <row r="124" spans="1:12" ht="15" customHeight="1" x14ac:dyDescent="0.2">
      <c r="A124" s="25">
        <v>122</v>
      </c>
      <c r="B124" s="28">
        <f>Data!E132</f>
        <v>-0.79406199749587192</v>
      </c>
      <c r="C124" s="28">
        <f>Data!F132</f>
        <v>-0.92960750133857084</v>
      </c>
      <c r="D124" s="25">
        <f>Data!D132</f>
        <v>0</v>
      </c>
      <c r="E124" s="38">
        <f>Parameters!$B$4*B124+Parameters!$B$5*C124+Parameters!$B$6</f>
        <v>0</v>
      </c>
      <c r="F124" s="38">
        <f t="shared" si="21"/>
        <v>0.5</v>
      </c>
      <c r="G124" s="38">
        <f t="shared" si="22"/>
        <v>0.69314718055994529</v>
      </c>
      <c r="H124" s="38">
        <f t="shared" si="23"/>
        <v>0.5</v>
      </c>
      <c r="I124" s="38">
        <f t="shared" si="24"/>
        <v>-0.39703099874793596</v>
      </c>
      <c r="J124" s="38">
        <f t="shared" si="25"/>
        <v>-0.46480375066928542</v>
      </c>
      <c r="K124" s="25">
        <f t="shared" si="26"/>
        <v>1</v>
      </c>
      <c r="L124" s="25">
        <f t="shared" si="27"/>
        <v>0</v>
      </c>
    </row>
    <row r="125" spans="1:12" ht="15" customHeight="1" x14ac:dyDescent="0.2">
      <c r="A125" s="21">
        <v>123</v>
      </c>
      <c r="B125" s="24">
        <f>Data!E133</f>
        <v>-0.55832382381119772</v>
      </c>
      <c r="C125" s="24">
        <f>Data!F133</f>
        <v>-0.36421575501641429</v>
      </c>
      <c r="D125" s="21">
        <f>Data!D133</f>
        <v>0</v>
      </c>
      <c r="E125" s="34">
        <f>Parameters!$B$4*B125+Parameters!$B$5*C125+Parameters!$B$6</f>
        <v>0</v>
      </c>
      <c r="F125" s="34">
        <f t="shared" si="21"/>
        <v>0.5</v>
      </c>
      <c r="G125" s="34">
        <f t="shared" si="22"/>
        <v>0.69314718055994529</v>
      </c>
      <c r="H125" s="34">
        <f t="shared" si="23"/>
        <v>0.5</v>
      </c>
      <c r="I125" s="34">
        <f t="shared" si="24"/>
        <v>-0.27916191190559886</v>
      </c>
      <c r="J125" s="34">
        <f t="shared" si="25"/>
        <v>-0.18210787750820714</v>
      </c>
      <c r="K125" s="21">
        <f t="shared" si="26"/>
        <v>1</v>
      </c>
      <c r="L125" s="21">
        <f t="shared" si="27"/>
        <v>0</v>
      </c>
    </row>
    <row r="126" spans="1:12" ht="15" customHeight="1" x14ac:dyDescent="0.2">
      <c r="A126" s="25">
        <v>124</v>
      </c>
      <c r="B126" s="28">
        <f>Data!E134</f>
        <v>1.6380659895435712</v>
      </c>
      <c r="C126" s="28">
        <f>Data!F134</f>
        <v>0.15017987301001831</v>
      </c>
      <c r="D126" s="37">
        <f>Data!D134</f>
        <v>1</v>
      </c>
      <c r="E126" s="38">
        <f>Parameters!$B$4*B126+Parameters!$B$5*C126+Parameters!$B$6</f>
        <v>0</v>
      </c>
      <c r="F126" s="38">
        <f t="shared" si="21"/>
        <v>0.5</v>
      </c>
      <c r="G126" s="38">
        <f t="shared" si="22"/>
        <v>0.69314718055994529</v>
      </c>
      <c r="H126" s="38">
        <f t="shared" si="23"/>
        <v>-0.5</v>
      </c>
      <c r="I126" s="38">
        <f t="shared" si="24"/>
        <v>-0.81903299477178559</v>
      </c>
      <c r="J126" s="38">
        <f t="shared" si="25"/>
        <v>-7.5089936505009156E-2</v>
      </c>
      <c r="K126" s="25">
        <f t="shared" si="26"/>
        <v>1</v>
      </c>
      <c r="L126" s="25">
        <f t="shared" si="27"/>
        <v>1</v>
      </c>
    </row>
    <row r="127" spans="1:12" ht="15" customHeight="1" x14ac:dyDescent="0.2">
      <c r="A127" s="21">
        <v>125</v>
      </c>
      <c r="B127" s="24">
        <f>Data!E135</f>
        <v>-0.52670041026813186</v>
      </c>
      <c r="C127" s="24">
        <f>Data!F135</f>
        <v>0.49163214333790867</v>
      </c>
      <c r="D127" s="21">
        <f>Data!D135</f>
        <v>0</v>
      </c>
      <c r="E127" s="34">
        <f>Parameters!$B$4*B127+Parameters!$B$5*C127+Parameters!$B$6</f>
        <v>0</v>
      </c>
      <c r="F127" s="34">
        <f t="shared" si="21"/>
        <v>0.5</v>
      </c>
      <c r="G127" s="34">
        <f t="shared" si="22"/>
        <v>0.69314718055994529</v>
      </c>
      <c r="H127" s="34">
        <f t="shared" si="23"/>
        <v>0.5</v>
      </c>
      <c r="I127" s="34">
        <f t="shared" si="24"/>
        <v>-0.26335020513406593</v>
      </c>
      <c r="J127" s="34">
        <f t="shared" si="25"/>
        <v>0.24581607166895433</v>
      </c>
      <c r="K127" s="21">
        <f t="shared" si="26"/>
        <v>1</v>
      </c>
      <c r="L127" s="21">
        <f t="shared" si="27"/>
        <v>0</v>
      </c>
    </row>
    <row r="128" spans="1:12" ht="15" customHeight="1" x14ac:dyDescent="0.2">
      <c r="A128" s="25">
        <v>126</v>
      </c>
      <c r="B128" s="28">
        <f>Data!E136</f>
        <v>1.985923538517298</v>
      </c>
      <c r="C128" s="28">
        <f>Data!F136</f>
        <v>0.20782765890953184</v>
      </c>
      <c r="D128" s="37">
        <f>Data!D136</f>
        <v>1</v>
      </c>
      <c r="E128" s="38">
        <f>Parameters!$B$4*B128+Parameters!$B$5*C128+Parameters!$B$6</f>
        <v>0</v>
      </c>
      <c r="F128" s="38">
        <f t="shared" si="21"/>
        <v>0.5</v>
      </c>
      <c r="G128" s="38">
        <f t="shared" si="22"/>
        <v>0.69314718055994529</v>
      </c>
      <c r="H128" s="38">
        <f t="shared" si="23"/>
        <v>-0.5</v>
      </c>
      <c r="I128" s="38">
        <f t="shared" si="24"/>
        <v>-0.99296176925864899</v>
      </c>
      <c r="J128" s="38">
        <f t="shared" si="25"/>
        <v>-0.10391382945476592</v>
      </c>
      <c r="K128" s="25">
        <f t="shared" si="26"/>
        <v>1</v>
      </c>
      <c r="L128" s="25">
        <f t="shared" si="27"/>
        <v>1</v>
      </c>
    </row>
    <row r="129" spans="1:12" ht="15" customHeight="1" x14ac:dyDescent="0.2">
      <c r="A129" s="21">
        <v>127</v>
      </c>
      <c r="B129" s="24">
        <f>Data!E137</f>
        <v>0.19488838966910238</v>
      </c>
      <c r="C129" s="24">
        <f>Data!F137</f>
        <v>-0.64580301691019404</v>
      </c>
      <c r="D129" s="39">
        <f>Data!D137</f>
        <v>1</v>
      </c>
      <c r="E129" s="34">
        <f>Parameters!$B$4*B129+Parameters!$B$5*C129+Parameters!$B$6</f>
        <v>0</v>
      </c>
      <c r="F129" s="34">
        <f t="shared" si="21"/>
        <v>0.5</v>
      </c>
      <c r="G129" s="34">
        <f t="shared" si="22"/>
        <v>0.69314718055994529</v>
      </c>
      <c r="H129" s="34">
        <f t="shared" si="23"/>
        <v>-0.5</v>
      </c>
      <c r="I129" s="34">
        <f t="shared" si="24"/>
        <v>-9.744419483455119E-2</v>
      </c>
      <c r="J129" s="34">
        <f t="shared" si="25"/>
        <v>0.32290150845509702</v>
      </c>
      <c r="K129" s="21">
        <f t="shared" si="26"/>
        <v>1</v>
      </c>
      <c r="L129" s="21">
        <f t="shared" si="27"/>
        <v>1</v>
      </c>
    </row>
    <row r="130" spans="1:12" ht="15" customHeight="1" x14ac:dyDescent="0.2">
      <c r="A130" s="25">
        <v>128</v>
      </c>
      <c r="B130" s="28">
        <f>Data!E138</f>
        <v>-1.3008990709179213</v>
      </c>
      <c r="C130" s="28">
        <f>Data!F138</f>
        <v>-0.24226851561359686</v>
      </c>
      <c r="D130" s="25">
        <f>Data!D138</f>
        <v>0</v>
      </c>
      <c r="E130" s="38">
        <f>Parameters!$B$4*B130+Parameters!$B$5*C130+Parameters!$B$6</f>
        <v>0</v>
      </c>
      <c r="F130" s="38">
        <f t="shared" si="21"/>
        <v>0.5</v>
      </c>
      <c r="G130" s="38">
        <f t="shared" si="22"/>
        <v>0.69314718055994529</v>
      </c>
      <c r="H130" s="38">
        <f t="shared" si="23"/>
        <v>0.5</v>
      </c>
      <c r="I130" s="38">
        <f t="shared" si="24"/>
        <v>-0.65044953545896067</v>
      </c>
      <c r="J130" s="38">
        <f t="shared" si="25"/>
        <v>-0.12113425780679843</v>
      </c>
      <c r="K130" s="25">
        <f t="shared" si="26"/>
        <v>1</v>
      </c>
      <c r="L130" s="25">
        <f t="shared" si="27"/>
        <v>0</v>
      </c>
    </row>
    <row r="131" spans="1:12" ht="15" customHeight="1" x14ac:dyDescent="0.2">
      <c r="A131" s="21">
        <v>129</v>
      </c>
      <c r="B131" s="24">
        <f>Data!E139</f>
        <v>-0.22771540949732533</v>
      </c>
      <c r="C131" s="24">
        <f>Data!F139</f>
        <v>-0.58372078594148724</v>
      </c>
      <c r="D131" s="21">
        <f>Data!D139</f>
        <v>0</v>
      </c>
      <c r="E131" s="34">
        <f>Parameters!$B$4*B131+Parameters!$B$5*C131+Parameters!$B$6</f>
        <v>0</v>
      </c>
      <c r="F131" s="34">
        <f t="shared" ref="F131:F152" si="28">1/(1+EXP(-MAX(MIN(E131,500),-500)))</f>
        <v>0.5</v>
      </c>
      <c r="G131" s="34">
        <f t="shared" ref="G131:G152" si="29">-(D131*LN(MAX(F131,0.0000000001))+(1-D131)*LN(MAX(1-F131,0.0000000001)))</f>
        <v>0.69314718055994529</v>
      </c>
      <c r="H131" s="34">
        <f t="shared" ref="H131:H152" si="30">F131-D131</f>
        <v>0.5</v>
      </c>
      <c r="I131" s="34">
        <f t="shared" ref="I131:I152" si="31">H131*B131</f>
        <v>-0.11385770474866266</v>
      </c>
      <c r="J131" s="34">
        <f t="shared" ref="J131:J152" si="32">H131*C131</f>
        <v>-0.29186039297074362</v>
      </c>
      <c r="K131" s="21">
        <f t="shared" ref="K131:K152" si="33">IF(F131&gt;=0.5,1,0)</f>
        <v>1</v>
      </c>
      <c r="L131" s="21">
        <f t="shared" ref="L131:L152" si="34">IF(K131=D131,1,0)</f>
        <v>0</v>
      </c>
    </row>
    <row r="132" spans="1:12" ht="15" customHeight="1" x14ac:dyDescent="0.2">
      <c r="A132" s="25">
        <v>130</v>
      </c>
      <c r="B132" s="28">
        <f>Data!E140</f>
        <v>1.4598249313917442</v>
      </c>
      <c r="C132" s="28">
        <f>Data!F140</f>
        <v>1.5270750669945634</v>
      </c>
      <c r="D132" s="37">
        <f>Data!D140</f>
        <v>1</v>
      </c>
      <c r="E132" s="38">
        <f>Parameters!$B$4*B132+Parameters!$B$5*C132+Parameters!$B$6</f>
        <v>0</v>
      </c>
      <c r="F132" s="38">
        <f t="shared" si="28"/>
        <v>0.5</v>
      </c>
      <c r="G132" s="38">
        <f t="shared" si="29"/>
        <v>0.69314718055994529</v>
      </c>
      <c r="H132" s="38">
        <f t="shared" si="30"/>
        <v>-0.5</v>
      </c>
      <c r="I132" s="38">
        <f t="shared" si="31"/>
        <v>-0.72991246569587209</v>
      </c>
      <c r="J132" s="38">
        <f t="shared" si="32"/>
        <v>-0.76353753349728171</v>
      </c>
      <c r="K132" s="25">
        <f t="shared" si="33"/>
        <v>1</v>
      </c>
      <c r="L132" s="25">
        <f t="shared" si="34"/>
        <v>1</v>
      </c>
    </row>
    <row r="133" spans="1:12" ht="15" customHeight="1" x14ac:dyDescent="0.2">
      <c r="A133" s="21">
        <v>131</v>
      </c>
      <c r="B133" s="24">
        <f>Data!E141</f>
        <v>1.0918433919815209</v>
      </c>
      <c r="C133" s="24">
        <f>Data!F141</f>
        <v>-2.0404359911715133</v>
      </c>
      <c r="D133" s="39">
        <f>Data!D141</f>
        <v>1</v>
      </c>
      <c r="E133" s="34">
        <f>Parameters!$B$4*B133+Parameters!$B$5*C133+Parameters!$B$6</f>
        <v>0</v>
      </c>
      <c r="F133" s="34">
        <f t="shared" si="28"/>
        <v>0.5</v>
      </c>
      <c r="G133" s="34">
        <f t="shared" si="29"/>
        <v>0.69314718055994529</v>
      </c>
      <c r="H133" s="34">
        <f t="shared" si="30"/>
        <v>-0.5</v>
      </c>
      <c r="I133" s="34">
        <f t="shared" si="31"/>
        <v>-0.54592169599076046</v>
      </c>
      <c r="J133" s="34">
        <f t="shared" si="32"/>
        <v>1.0202179955857567</v>
      </c>
      <c r="K133" s="21">
        <f t="shared" si="33"/>
        <v>1</v>
      </c>
      <c r="L133" s="21">
        <f t="shared" si="34"/>
        <v>1</v>
      </c>
    </row>
    <row r="134" spans="1:12" ht="15" customHeight="1" x14ac:dyDescent="0.2">
      <c r="A134" s="25">
        <v>132</v>
      </c>
      <c r="B134" s="28">
        <f>Data!E142</f>
        <v>0.29550834185158564</v>
      </c>
      <c r="C134" s="28">
        <f>Data!F142</f>
        <v>2.4472224188521912</v>
      </c>
      <c r="D134" s="37">
        <f>Data!D142</f>
        <v>1</v>
      </c>
      <c r="E134" s="38">
        <f>Parameters!$B$4*B134+Parameters!$B$5*C134+Parameters!$B$6</f>
        <v>0</v>
      </c>
      <c r="F134" s="38">
        <f t="shared" si="28"/>
        <v>0.5</v>
      </c>
      <c r="G134" s="38">
        <f t="shared" si="29"/>
        <v>0.69314718055994529</v>
      </c>
      <c r="H134" s="38">
        <f t="shared" si="30"/>
        <v>-0.5</v>
      </c>
      <c r="I134" s="38">
        <f t="shared" si="31"/>
        <v>-0.14775417092579282</v>
      </c>
      <c r="J134" s="38">
        <f t="shared" si="32"/>
        <v>-1.2236112094260956</v>
      </c>
      <c r="K134" s="25">
        <f t="shared" si="33"/>
        <v>1</v>
      </c>
      <c r="L134" s="25">
        <f t="shared" si="34"/>
        <v>1</v>
      </c>
    </row>
    <row r="135" spans="1:12" ht="15" customHeight="1" x14ac:dyDescent="0.2">
      <c r="A135" s="21">
        <v>133</v>
      </c>
      <c r="B135" s="24">
        <f>Data!E143</f>
        <v>1.9522187293918129E-2</v>
      </c>
      <c r="C135" s="24">
        <f>Data!F143</f>
        <v>-0.31321963672069031</v>
      </c>
      <c r="D135" s="21">
        <f>Data!D143</f>
        <v>0</v>
      </c>
      <c r="E135" s="34">
        <f>Parameters!$B$4*B135+Parameters!$B$5*C135+Parameters!$B$6</f>
        <v>0</v>
      </c>
      <c r="F135" s="34">
        <f t="shared" si="28"/>
        <v>0.5</v>
      </c>
      <c r="G135" s="34">
        <f t="shared" si="29"/>
        <v>0.69314718055994529</v>
      </c>
      <c r="H135" s="34">
        <f t="shared" si="30"/>
        <v>0.5</v>
      </c>
      <c r="I135" s="34">
        <f t="shared" si="31"/>
        <v>9.7610936469590646E-3</v>
      </c>
      <c r="J135" s="34">
        <f t="shared" si="32"/>
        <v>-0.15660981836034515</v>
      </c>
      <c r="K135" s="21">
        <f t="shared" si="33"/>
        <v>1</v>
      </c>
      <c r="L135" s="21">
        <f t="shared" si="34"/>
        <v>0</v>
      </c>
    </row>
    <row r="136" spans="1:12" ht="15" customHeight="1" x14ac:dyDescent="0.2">
      <c r="A136" s="25">
        <v>134</v>
      </c>
      <c r="B136" s="28">
        <f>Data!E144</f>
        <v>-0.71644089152652812</v>
      </c>
      <c r="C136" s="28">
        <f>Data!F144</f>
        <v>-0.10480071846860174</v>
      </c>
      <c r="D136" s="25">
        <f>Data!D144</f>
        <v>0</v>
      </c>
      <c r="E136" s="38">
        <f>Parameters!$B$4*B136+Parameters!$B$5*C136+Parameters!$B$6</f>
        <v>0</v>
      </c>
      <c r="F136" s="38">
        <f t="shared" si="28"/>
        <v>0.5</v>
      </c>
      <c r="G136" s="38">
        <f t="shared" si="29"/>
        <v>0.69314718055994529</v>
      </c>
      <c r="H136" s="38">
        <f t="shared" si="30"/>
        <v>0.5</v>
      </c>
      <c r="I136" s="38">
        <f t="shared" si="31"/>
        <v>-0.35822044576326406</v>
      </c>
      <c r="J136" s="38">
        <f t="shared" si="32"/>
        <v>-5.2400359234300871E-2</v>
      </c>
      <c r="K136" s="25">
        <f t="shared" si="33"/>
        <v>1</v>
      </c>
      <c r="L136" s="25">
        <f t="shared" si="34"/>
        <v>0</v>
      </c>
    </row>
    <row r="137" spans="1:12" ht="15" customHeight="1" x14ac:dyDescent="0.2">
      <c r="A137" s="21">
        <v>135</v>
      </c>
      <c r="B137" s="24">
        <f>Data!E145</f>
        <v>0.30988262073479717</v>
      </c>
      <c r="C137" s="24">
        <f>Data!F145</f>
        <v>-1.4794786899185506</v>
      </c>
      <c r="D137" s="21">
        <f>Data!D145</f>
        <v>0</v>
      </c>
      <c r="E137" s="34">
        <f>Parameters!$B$4*B137+Parameters!$B$5*C137+Parameters!$B$6</f>
        <v>0</v>
      </c>
      <c r="F137" s="34">
        <f t="shared" si="28"/>
        <v>0.5</v>
      </c>
      <c r="G137" s="34">
        <f t="shared" si="29"/>
        <v>0.69314718055994529</v>
      </c>
      <c r="H137" s="34">
        <f t="shared" si="30"/>
        <v>0.5</v>
      </c>
      <c r="I137" s="34">
        <f t="shared" si="31"/>
        <v>0.15494131036739858</v>
      </c>
      <c r="J137" s="34">
        <f t="shared" si="32"/>
        <v>-0.73973934495927529</v>
      </c>
      <c r="K137" s="21">
        <f t="shared" si="33"/>
        <v>1</v>
      </c>
      <c r="L137" s="21">
        <f t="shared" si="34"/>
        <v>0</v>
      </c>
    </row>
    <row r="138" spans="1:12" ht="15" customHeight="1" x14ac:dyDescent="0.2">
      <c r="A138" s="25">
        <v>136</v>
      </c>
      <c r="B138" s="28">
        <f>Data!E146</f>
        <v>0.33000661117129387</v>
      </c>
      <c r="C138" s="28">
        <f>Data!F146</f>
        <v>-1.1801536477479972</v>
      </c>
      <c r="D138" s="37">
        <f>Data!D146</f>
        <v>1</v>
      </c>
      <c r="E138" s="38">
        <f>Parameters!$B$4*B138+Parameters!$B$5*C138+Parameters!$B$6</f>
        <v>0</v>
      </c>
      <c r="F138" s="38">
        <f t="shared" si="28"/>
        <v>0.5</v>
      </c>
      <c r="G138" s="38">
        <f t="shared" si="29"/>
        <v>0.69314718055994529</v>
      </c>
      <c r="H138" s="38">
        <f t="shared" si="30"/>
        <v>-0.5</v>
      </c>
      <c r="I138" s="38">
        <f t="shared" si="31"/>
        <v>-0.16500330558564694</v>
      </c>
      <c r="J138" s="38">
        <f t="shared" si="32"/>
        <v>0.59007682387399862</v>
      </c>
      <c r="K138" s="25">
        <f t="shared" si="33"/>
        <v>1</v>
      </c>
      <c r="L138" s="25">
        <f t="shared" si="34"/>
        <v>1</v>
      </c>
    </row>
    <row r="139" spans="1:12" ht="15" customHeight="1" x14ac:dyDescent="0.2">
      <c r="A139" s="21">
        <v>137</v>
      </c>
      <c r="B139" s="24">
        <f>Data!E147</f>
        <v>-0.19609199595425944</v>
      </c>
      <c r="C139" s="24">
        <f>Data!F147</f>
        <v>-0.15357961422972871</v>
      </c>
      <c r="D139" s="21">
        <f>Data!D147</f>
        <v>0</v>
      </c>
      <c r="E139" s="34">
        <f>Parameters!$B$4*B139+Parameters!$B$5*C139+Parameters!$B$6</f>
        <v>0</v>
      </c>
      <c r="F139" s="34">
        <f t="shared" si="28"/>
        <v>0.5</v>
      </c>
      <c r="G139" s="34">
        <f t="shared" si="29"/>
        <v>0.69314718055994529</v>
      </c>
      <c r="H139" s="34">
        <f t="shared" si="30"/>
        <v>0.5</v>
      </c>
      <c r="I139" s="34">
        <f t="shared" si="31"/>
        <v>-9.804599797712972E-2</v>
      </c>
      <c r="J139" s="34">
        <f t="shared" si="32"/>
        <v>-7.6789807114864356E-2</v>
      </c>
      <c r="K139" s="21">
        <f t="shared" si="33"/>
        <v>1</v>
      </c>
      <c r="L139" s="21">
        <f t="shared" si="34"/>
        <v>0</v>
      </c>
    </row>
    <row r="140" spans="1:12" ht="15" customHeight="1" x14ac:dyDescent="0.2">
      <c r="A140" s="25">
        <v>138</v>
      </c>
      <c r="B140" s="28">
        <f>Data!E148</f>
        <v>-1.0671732962768967</v>
      </c>
      <c r="C140" s="28">
        <f>Data!F148</f>
        <v>6.1490971626150151E-2</v>
      </c>
      <c r="D140" s="25">
        <f>Data!D148</f>
        <v>0</v>
      </c>
      <c r="E140" s="38">
        <f>Parameters!$B$4*B140+Parameters!$B$5*C140+Parameters!$B$6</f>
        <v>0</v>
      </c>
      <c r="F140" s="38">
        <f t="shared" si="28"/>
        <v>0.5</v>
      </c>
      <c r="G140" s="38">
        <f t="shared" si="29"/>
        <v>0.69314718055994529</v>
      </c>
      <c r="H140" s="38">
        <f t="shared" si="30"/>
        <v>0.5</v>
      </c>
      <c r="I140" s="38">
        <f t="shared" si="31"/>
        <v>-0.53358664813844836</v>
      </c>
      <c r="J140" s="38">
        <f t="shared" si="32"/>
        <v>3.0745485813075075E-2</v>
      </c>
      <c r="K140" s="25">
        <f t="shared" si="33"/>
        <v>1</v>
      </c>
      <c r="L140" s="25">
        <f t="shared" si="34"/>
        <v>0</v>
      </c>
    </row>
    <row r="141" spans="1:12" ht="15" customHeight="1" x14ac:dyDescent="0.2">
      <c r="A141" s="21">
        <v>139</v>
      </c>
      <c r="B141" s="24">
        <f>Data!E149</f>
        <v>0.12876670680632832</v>
      </c>
      <c r="C141" s="24">
        <f>Data!F149</f>
        <v>-0.96286583935752135</v>
      </c>
      <c r="D141" s="21">
        <f>Data!D149</f>
        <v>0</v>
      </c>
      <c r="E141" s="34">
        <f>Parameters!$B$4*B141+Parameters!$B$5*C141+Parameters!$B$6</f>
        <v>0</v>
      </c>
      <c r="F141" s="34">
        <f t="shared" si="28"/>
        <v>0.5</v>
      </c>
      <c r="G141" s="34">
        <f t="shared" si="29"/>
        <v>0.69314718055994529</v>
      </c>
      <c r="H141" s="34">
        <f t="shared" si="30"/>
        <v>0.5</v>
      </c>
      <c r="I141" s="34">
        <f t="shared" si="31"/>
        <v>6.4383353403164159E-2</v>
      </c>
      <c r="J141" s="34">
        <f t="shared" si="32"/>
        <v>-0.48143291967876067</v>
      </c>
      <c r="K141" s="21">
        <f t="shared" si="33"/>
        <v>1</v>
      </c>
      <c r="L141" s="21">
        <f t="shared" si="34"/>
        <v>0</v>
      </c>
    </row>
    <row r="142" spans="1:12" ht="15" customHeight="1" x14ac:dyDescent="0.2">
      <c r="A142" s="25">
        <v>140</v>
      </c>
      <c r="B142" s="28">
        <f>Data!E150</f>
        <v>7.4144447050122964E-2</v>
      </c>
      <c r="C142" s="28">
        <f>Data!F150</f>
        <v>0.14131098287163094</v>
      </c>
      <c r="D142" s="37">
        <f>Data!D150</f>
        <v>1</v>
      </c>
      <c r="E142" s="38">
        <f>Parameters!$B$4*B142+Parameters!$B$5*C142+Parameters!$B$6</f>
        <v>0</v>
      </c>
      <c r="F142" s="38">
        <f t="shared" si="28"/>
        <v>0.5</v>
      </c>
      <c r="G142" s="38">
        <f t="shared" si="29"/>
        <v>0.69314718055994529</v>
      </c>
      <c r="H142" s="38">
        <f t="shared" si="30"/>
        <v>-0.5</v>
      </c>
      <c r="I142" s="38">
        <f t="shared" si="31"/>
        <v>-3.7072223525061482E-2</v>
      </c>
      <c r="J142" s="38">
        <f t="shared" si="32"/>
        <v>-7.0655491435815468E-2</v>
      </c>
      <c r="K142" s="25">
        <f t="shared" si="33"/>
        <v>1</v>
      </c>
      <c r="L142" s="25">
        <f t="shared" si="34"/>
        <v>1</v>
      </c>
    </row>
    <row r="143" spans="1:12" ht="15" customHeight="1" x14ac:dyDescent="0.2">
      <c r="A143" s="21">
        <v>141</v>
      </c>
      <c r="B143" s="24">
        <f>Data!E151</f>
        <v>-0.90618137278492439</v>
      </c>
      <c r="C143" s="24">
        <f>Data!F151</f>
        <v>-0.61032745635664776</v>
      </c>
      <c r="D143" s="21">
        <f>Data!D151</f>
        <v>0</v>
      </c>
      <c r="E143" s="34">
        <f>Parameters!$B$4*B143+Parameters!$B$5*C143+Parameters!$B$6</f>
        <v>0</v>
      </c>
      <c r="F143" s="34">
        <f t="shared" si="28"/>
        <v>0.5</v>
      </c>
      <c r="G143" s="34">
        <f t="shared" si="29"/>
        <v>0.69314718055994529</v>
      </c>
      <c r="H143" s="34">
        <f t="shared" si="30"/>
        <v>0.5</v>
      </c>
      <c r="I143" s="34">
        <f t="shared" si="31"/>
        <v>-0.45309068639246219</v>
      </c>
      <c r="J143" s="34">
        <f t="shared" si="32"/>
        <v>-0.30516372817832388</v>
      </c>
      <c r="K143" s="21">
        <f t="shared" si="33"/>
        <v>1</v>
      </c>
      <c r="L143" s="21">
        <f t="shared" si="34"/>
        <v>0</v>
      </c>
    </row>
    <row r="144" spans="1:12" ht="15" customHeight="1" x14ac:dyDescent="0.2">
      <c r="A144" s="25">
        <v>142</v>
      </c>
      <c r="B144" s="28">
        <f>Data!E152</f>
        <v>1.6150671433304318</v>
      </c>
      <c r="C144" s="28">
        <f>Data!F152</f>
        <v>0.56923493204879239</v>
      </c>
      <c r="D144" s="37">
        <f>Data!D152</f>
        <v>1</v>
      </c>
      <c r="E144" s="38">
        <f>Parameters!$B$4*B144+Parameters!$B$5*C144+Parameters!$B$6</f>
        <v>0</v>
      </c>
      <c r="F144" s="38">
        <f t="shared" si="28"/>
        <v>0.5</v>
      </c>
      <c r="G144" s="38">
        <f t="shared" si="29"/>
        <v>0.69314718055994529</v>
      </c>
      <c r="H144" s="38">
        <f t="shared" si="30"/>
        <v>-0.5</v>
      </c>
      <c r="I144" s="38">
        <f t="shared" si="31"/>
        <v>-0.80753357166521589</v>
      </c>
      <c r="J144" s="38">
        <f t="shared" si="32"/>
        <v>-0.28461746602439619</v>
      </c>
      <c r="K144" s="25">
        <f t="shared" si="33"/>
        <v>1</v>
      </c>
      <c r="L144" s="25">
        <f t="shared" si="34"/>
        <v>1</v>
      </c>
    </row>
    <row r="145" spans="1:12" ht="15" customHeight="1" x14ac:dyDescent="0.2">
      <c r="A145" s="21">
        <v>143</v>
      </c>
      <c r="B145" s="24">
        <f>Data!E153</f>
        <v>-1.1304201233630289</v>
      </c>
      <c r="C145" s="24">
        <f>Data!F153</f>
        <v>-1.6324670448057221</v>
      </c>
      <c r="D145" s="21">
        <f>Data!D153</f>
        <v>0</v>
      </c>
      <c r="E145" s="34">
        <f>Parameters!$B$4*B145+Parameters!$B$5*C145+Parameters!$B$6</f>
        <v>0</v>
      </c>
      <c r="F145" s="34">
        <f t="shared" si="28"/>
        <v>0.5</v>
      </c>
      <c r="G145" s="34">
        <f t="shared" si="29"/>
        <v>0.69314718055994529</v>
      </c>
      <c r="H145" s="34">
        <f t="shared" si="30"/>
        <v>0.5</v>
      </c>
      <c r="I145" s="34">
        <f t="shared" si="31"/>
        <v>-0.56521006168151444</v>
      </c>
      <c r="J145" s="34">
        <f t="shared" si="32"/>
        <v>-0.81623352240286107</v>
      </c>
      <c r="K145" s="21">
        <f t="shared" si="33"/>
        <v>1</v>
      </c>
      <c r="L145" s="21">
        <f t="shared" si="34"/>
        <v>0</v>
      </c>
    </row>
    <row r="146" spans="1:12" ht="15" customHeight="1" x14ac:dyDescent="0.2">
      <c r="A146" s="25">
        <v>144</v>
      </c>
      <c r="B146" s="28">
        <f>Data!E154</f>
        <v>-0.37433305410608603</v>
      </c>
      <c r="C146" s="28">
        <f>Data!F154</f>
        <v>-1.4329170166920202</v>
      </c>
      <c r="D146" s="25">
        <f>Data!D154</f>
        <v>0</v>
      </c>
      <c r="E146" s="38">
        <f>Parameters!$B$4*B146+Parameters!$B$5*C146+Parameters!$B$6</f>
        <v>0</v>
      </c>
      <c r="F146" s="38">
        <f t="shared" si="28"/>
        <v>0.5</v>
      </c>
      <c r="G146" s="38">
        <f t="shared" si="29"/>
        <v>0.69314718055994529</v>
      </c>
      <c r="H146" s="38">
        <f t="shared" si="30"/>
        <v>0.5</v>
      </c>
      <c r="I146" s="38">
        <f t="shared" si="31"/>
        <v>-0.18716652705304301</v>
      </c>
      <c r="J146" s="38">
        <f t="shared" si="32"/>
        <v>-0.7164585083460101</v>
      </c>
      <c r="K146" s="25">
        <f t="shared" si="33"/>
        <v>1</v>
      </c>
      <c r="L146" s="25">
        <f t="shared" si="34"/>
        <v>0</v>
      </c>
    </row>
    <row r="147" spans="1:12" ht="15" customHeight="1" x14ac:dyDescent="0.2">
      <c r="A147" s="21">
        <v>145</v>
      </c>
      <c r="B147" s="24">
        <f>Data!E155</f>
        <v>-0.22771540949732533</v>
      </c>
      <c r="C147" s="24">
        <f>Data!F155</f>
        <v>0.20782765890953184</v>
      </c>
      <c r="D147" s="39">
        <f>Data!D155</f>
        <v>1</v>
      </c>
      <c r="E147" s="34">
        <f>Parameters!$B$4*B147+Parameters!$B$5*C147+Parameters!$B$6</f>
        <v>0</v>
      </c>
      <c r="F147" s="34">
        <f t="shared" si="28"/>
        <v>0.5</v>
      </c>
      <c r="G147" s="34">
        <f t="shared" si="29"/>
        <v>0.69314718055994529</v>
      </c>
      <c r="H147" s="34">
        <f t="shared" si="30"/>
        <v>-0.5</v>
      </c>
      <c r="I147" s="34">
        <f t="shared" si="31"/>
        <v>0.11385770474866266</v>
      </c>
      <c r="J147" s="34">
        <f t="shared" si="32"/>
        <v>-0.10391382945476592</v>
      </c>
      <c r="K147" s="21">
        <f t="shared" si="33"/>
        <v>1</v>
      </c>
      <c r="L147" s="21">
        <f t="shared" si="34"/>
        <v>1</v>
      </c>
    </row>
    <row r="148" spans="1:12" ht="15" customHeight="1" x14ac:dyDescent="0.2">
      <c r="A148" s="25">
        <v>146</v>
      </c>
      <c r="B148" s="28">
        <f>Data!E156</f>
        <v>-0.35420906366958932</v>
      </c>
      <c r="C148" s="28">
        <f>Data!F156</f>
        <v>-0.28661296630553057</v>
      </c>
      <c r="D148" s="25">
        <f>Data!D156</f>
        <v>0</v>
      </c>
      <c r="E148" s="38">
        <f>Parameters!$B$4*B148+Parameters!$B$5*C148+Parameters!$B$6</f>
        <v>0</v>
      </c>
      <c r="F148" s="38">
        <f t="shared" si="28"/>
        <v>0.5</v>
      </c>
      <c r="G148" s="38">
        <f t="shared" si="29"/>
        <v>0.69314718055994529</v>
      </c>
      <c r="H148" s="38">
        <f t="shared" si="30"/>
        <v>0.5</v>
      </c>
      <c r="I148" s="38">
        <f t="shared" si="31"/>
        <v>-0.17710453183479466</v>
      </c>
      <c r="J148" s="38">
        <f t="shared" si="32"/>
        <v>-0.14330648315276528</v>
      </c>
      <c r="K148" s="25">
        <f t="shared" si="33"/>
        <v>1</v>
      </c>
      <c r="L148" s="25">
        <f t="shared" si="34"/>
        <v>0</v>
      </c>
    </row>
    <row r="149" spans="1:12" ht="15" customHeight="1" x14ac:dyDescent="0.2">
      <c r="A149" s="21">
        <v>147</v>
      </c>
      <c r="B149" s="24">
        <f>Data!E157</f>
        <v>1.0228468533421045</v>
      </c>
      <c r="C149" s="24">
        <f>Data!F157</f>
        <v>1.8729617823916478</v>
      </c>
      <c r="D149" s="39">
        <f>Data!D157</f>
        <v>1</v>
      </c>
      <c r="E149" s="34">
        <f>Parameters!$B$4*B149+Parameters!$B$5*C149+Parameters!$B$6</f>
        <v>0</v>
      </c>
      <c r="F149" s="34">
        <f t="shared" si="28"/>
        <v>0.5</v>
      </c>
      <c r="G149" s="34">
        <f t="shared" si="29"/>
        <v>0.69314718055994529</v>
      </c>
      <c r="H149" s="34">
        <f t="shared" si="30"/>
        <v>-0.5</v>
      </c>
      <c r="I149" s="34">
        <f t="shared" si="31"/>
        <v>-0.51142342667105223</v>
      </c>
      <c r="J149" s="34">
        <f t="shared" si="32"/>
        <v>-0.93648089119582389</v>
      </c>
      <c r="K149" s="21">
        <f t="shared" si="33"/>
        <v>1</v>
      </c>
      <c r="L149" s="21">
        <f t="shared" si="34"/>
        <v>1</v>
      </c>
    </row>
    <row r="150" spans="1:12" ht="15" customHeight="1" x14ac:dyDescent="0.2">
      <c r="A150" s="25">
        <v>148</v>
      </c>
      <c r="B150" s="28">
        <f>Data!E158</f>
        <v>1.836431038131894</v>
      </c>
      <c r="C150" s="28">
        <f>Data!F158</f>
        <v>0.56701770951419617</v>
      </c>
      <c r="D150" s="37">
        <f>Data!D158</f>
        <v>1</v>
      </c>
      <c r="E150" s="38">
        <f>Parameters!$B$4*B150+Parameters!$B$5*C150+Parameters!$B$6</f>
        <v>0</v>
      </c>
      <c r="F150" s="38">
        <f t="shared" si="28"/>
        <v>0.5</v>
      </c>
      <c r="G150" s="38">
        <f t="shared" si="29"/>
        <v>0.69314718055994529</v>
      </c>
      <c r="H150" s="38">
        <f t="shared" si="30"/>
        <v>-0.5</v>
      </c>
      <c r="I150" s="38">
        <f t="shared" si="31"/>
        <v>-0.91821551906594701</v>
      </c>
      <c r="J150" s="38">
        <f t="shared" si="32"/>
        <v>-0.28350885475709808</v>
      </c>
      <c r="K150" s="25">
        <f t="shared" si="33"/>
        <v>1</v>
      </c>
      <c r="L150" s="25">
        <f t="shared" si="34"/>
        <v>1</v>
      </c>
    </row>
    <row r="151" spans="1:12" ht="15" customHeight="1" x14ac:dyDescent="0.2">
      <c r="A151" s="21">
        <v>149</v>
      </c>
      <c r="B151" s="24">
        <f>Data!E159</f>
        <v>0.31275747651143948</v>
      </c>
      <c r="C151" s="24">
        <f>Data!F159</f>
        <v>0.62688271794830674</v>
      </c>
      <c r="D151" s="39">
        <f>Data!D159</f>
        <v>1</v>
      </c>
      <c r="E151" s="34">
        <f>Parameters!$B$4*B151+Parameters!$B$5*C151+Parameters!$B$6</f>
        <v>0</v>
      </c>
      <c r="F151" s="34">
        <f t="shared" si="28"/>
        <v>0.5</v>
      </c>
      <c r="G151" s="34">
        <f t="shared" si="29"/>
        <v>0.69314718055994529</v>
      </c>
      <c r="H151" s="34">
        <f t="shared" si="30"/>
        <v>-0.5</v>
      </c>
      <c r="I151" s="34">
        <f t="shared" si="31"/>
        <v>-0.15637873825571974</v>
      </c>
      <c r="J151" s="34">
        <f t="shared" si="32"/>
        <v>-0.31344135897415337</v>
      </c>
      <c r="K151" s="21">
        <f t="shared" si="33"/>
        <v>1</v>
      </c>
      <c r="L151" s="21">
        <f t="shared" si="34"/>
        <v>1</v>
      </c>
    </row>
    <row r="152" spans="1:12" ht="15" customHeight="1" x14ac:dyDescent="0.2">
      <c r="A152" s="25">
        <v>150</v>
      </c>
      <c r="B152" s="28">
        <f>Data!E160</f>
        <v>-0.11847088998491563</v>
      </c>
      <c r="C152" s="28">
        <f>Data!F160</f>
        <v>-0.84091859995470353</v>
      </c>
      <c r="D152" s="25">
        <f>Data!D160</f>
        <v>0</v>
      </c>
      <c r="E152" s="38">
        <f>Parameters!$B$4*B152+Parameters!$B$5*C152+Parameters!$B$6</f>
        <v>0</v>
      </c>
      <c r="F152" s="38">
        <f t="shared" si="28"/>
        <v>0.5</v>
      </c>
      <c r="G152" s="38">
        <f t="shared" si="29"/>
        <v>0.69314718055994529</v>
      </c>
      <c r="H152" s="38">
        <f t="shared" si="30"/>
        <v>0.5</v>
      </c>
      <c r="I152" s="38">
        <f t="shared" si="31"/>
        <v>-5.9235444992457816E-2</v>
      </c>
      <c r="J152" s="38">
        <f t="shared" si="32"/>
        <v>-0.42045929997735176</v>
      </c>
      <c r="K152" s="25">
        <f t="shared" si="33"/>
        <v>1</v>
      </c>
      <c r="L152" s="25">
        <f t="shared" si="34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D7D31"/>
  </sheetPr>
  <dimension ref="A1:F126"/>
  <sheetViews>
    <sheetView zoomScaleNormal="100" workbookViewId="0">
      <pane ySplit="5" topLeftCell="A6" activePane="bottomLeft" state="frozen"/>
      <selection pane="bottomLeft" sqref="A1:F1"/>
    </sheetView>
  </sheetViews>
  <sheetFormatPr baseColWidth="10" defaultColWidth="8.6640625" defaultRowHeight="15" customHeight="1" x14ac:dyDescent="0.2"/>
  <cols>
    <col min="1" max="1" width="12" customWidth="1"/>
    <col min="2" max="2" width="16" customWidth="1"/>
    <col min="3" max="3" width="12" customWidth="1"/>
    <col min="4" max="6" width="16" customWidth="1"/>
  </cols>
  <sheetData>
    <row r="1" spans="1:6" ht="19.75" customHeight="1" x14ac:dyDescent="0.2">
      <c r="A1" s="70" t="s">
        <v>123</v>
      </c>
      <c r="B1" s="56"/>
      <c r="C1" s="56"/>
      <c r="D1" s="56"/>
      <c r="E1" s="56"/>
      <c r="F1" s="56"/>
    </row>
    <row r="2" spans="1:6" ht="15" customHeight="1" x14ac:dyDescent="0.2">
      <c r="A2" s="78" t="s">
        <v>124</v>
      </c>
      <c r="B2" s="56"/>
      <c r="C2" s="56"/>
      <c r="D2" s="56"/>
      <c r="E2" s="56"/>
      <c r="F2" s="56"/>
    </row>
    <row r="3" spans="1:6" ht="15" customHeight="1" x14ac:dyDescent="0.2">
      <c r="A3" s="78" t="s">
        <v>125</v>
      </c>
      <c r="B3" s="56"/>
      <c r="C3" s="56"/>
      <c r="D3" s="56"/>
      <c r="E3" s="56"/>
      <c r="F3" s="56"/>
    </row>
    <row r="4" spans="1:6" x14ac:dyDescent="0.2">
      <c r="A4" t="s">
        <v>126</v>
      </c>
    </row>
    <row r="5" spans="1:6" ht="15" customHeight="1" x14ac:dyDescent="0.2">
      <c r="A5" s="40" t="s">
        <v>127</v>
      </c>
      <c r="B5" s="40" t="s">
        <v>128</v>
      </c>
      <c r="C5" s="40" t="s">
        <v>102</v>
      </c>
      <c r="D5" s="40" t="s">
        <v>129</v>
      </c>
      <c r="E5" s="40" t="s">
        <v>130</v>
      </c>
      <c r="F5" s="40" t="s">
        <v>131</v>
      </c>
    </row>
    <row r="6" spans="1:6" ht="15" customHeight="1" x14ac:dyDescent="0.2">
      <c r="A6" s="41">
        <v>0</v>
      </c>
      <c r="B6" s="42">
        <v>0.69314699999999996</v>
      </c>
      <c r="C6" s="43">
        <v>0.38669999999999999</v>
      </c>
      <c r="D6" s="42">
        <v>0</v>
      </c>
      <c r="E6" s="42">
        <v>0</v>
      </c>
      <c r="F6" s="42">
        <v>0</v>
      </c>
    </row>
    <row r="7" spans="1:6" ht="15" customHeight="1" x14ac:dyDescent="0.2">
      <c r="A7" s="25">
        <v>1</v>
      </c>
      <c r="B7" s="38">
        <v>0.67371400000000004</v>
      </c>
      <c r="C7" s="44">
        <v>0.88670000000000004</v>
      </c>
      <c r="D7" s="38">
        <v>3.7583999999999999E-2</v>
      </c>
      <c r="E7" s="38">
        <v>2.0843E-2</v>
      </c>
      <c r="F7" s="38">
        <v>-1.1332999999999999E-2</v>
      </c>
    </row>
    <row r="8" spans="1:6" ht="15" customHeight="1" x14ac:dyDescent="0.2">
      <c r="A8" s="21">
        <v>2</v>
      </c>
      <c r="B8" s="34">
        <v>0.65552100000000002</v>
      </c>
      <c r="C8" s="45">
        <v>0.88670000000000004</v>
      </c>
      <c r="D8" s="34">
        <v>7.4033000000000002E-2</v>
      </c>
      <c r="E8" s="34">
        <v>4.0805000000000001E-2</v>
      </c>
      <c r="F8" s="34">
        <v>-2.2383E-2</v>
      </c>
    </row>
    <row r="9" spans="1:6" ht="15" customHeight="1" x14ac:dyDescent="0.2">
      <c r="A9" s="25">
        <v>3</v>
      </c>
      <c r="B9" s="38">
        <v>0.63848400000000005</v>
      </c>
      <c r="C9" s="44">
        <v>0.88670000000000004</v>
      </c>
      <c r="D9" s="38">
        <v>0.109389</v>
      </c>
      <c r="E9" s="38">
        <v>5.9922999999999997E-2</v>
      </c>
      <c r="F9" s="38">
        <v>-3.3156999999999999E-2</v>
      </c>
    </row>
    <row r="10" spans="1:6" ht="15" customHeight="1" x14ac:dyDescent="0.2">
      <c r="A10" s="21">
        <v>4</v>
      </c>
      <c r="B10" s="34">
        <v>0.62251900000000004</v>
      </c>
      <c r="C10" s="45">
        <v>0.88670000000000004</v>
      </c>
      <c r="D10" s="34">
        <v>0.14369199999999999</v>
      </c>
      <c r="E10" s="34">
        <v>7.8231999999999996E-2</v>
      </c>
      <c r="F10" s="34">
        <v>-4.3661999999999999E-2</v>
      </c>
    </row>
    <row r="11" spans="1:6" ht="15" customHeight="1" x14ac:dyDescent="0.2">
      <c r="A11" s="25">
        <v>5</v>
      </c>
      <c r="B11" s="38">
        <v>0.60755099999999995</v>
      </c>
      <c r="C11" s="44">
        <v>0.88670000000000004</v>
      </c>
      <c r="D11" s="38">
        <v>0.176984</v>
      </c>
      <c r="E11" s="38">
        <v>9.5768000000000006E-2</v>
      </c>
      <c r="F11" s="38">
        <v>-5.3905000000000002E-2</v>
      </c>
    </row>
    <row r="12" spans="1:6" ht="15" customHeight="1" x14ac:dyDescent="0.2">
      <c r="A12" s="21">
        <v>6</v>
      </c>
      <c r="B12" s="34">
        <v>0.59350499999999995</v>
      </c>
      <c r="C12" s="45">
        <v>0.88670000000000004</v>
      </c>
      <c r="D12" s="34">
        <v>0.20930799999999999</v>
      </c>
      <c r="E12" s="34">
        <v>0.112568</v>
      </c>
      <c r="F12" s="34">
        <v>-6.3892000000000004E-2</v>
      </c>
    </row>
    <row r="13" spans="1:6" ht="15" customHeight="1" x14ac:dyDescent="0.2">
      <c r="A13" s="25">
        <v>7</v>
      </c>
      <c r="B13" s="38">
        <v>0.58031200000000005</v>
      </c>
      <c r="C13" s="44">
        <v>0.88670000000000004</v>
      </c>
      <c r="D13" s="38">
        <v>0.240704</v>
      </c>
      <c r="E13" s="38">
        <v>0.128666</v>
      </c>
      <c r="F13" s="38">
        <v>-7.3631000000000002E-2</v>
      </c>
    </row>
    <row r="14" spans="1:6" ht="15" customHeight="1" x14ac:dyDescent="0.2">
      <c r="A14" s="21">
        <v>8</v>
      </c>
      <c r="B14" s="34">
        <v>0.56791100000000005</v>
      </c>
      <c r="C14" s="45">
        <v>0.88670000000000004</v>
      </c>
      <c r="D14" s="34">
        <v>0.27121400000000001</v>
      </c>
      <c r="E14" s="34">
        <v>0.144096</v>
      </c>
      <c r="F14" s="34">
        <v>-8.3127999999999994E-2</v>
      </c>
    </row>
    <row r="15" spans="1:6" ht="15" customHeight="1" x14ac:dyDescent="0.2">
      <c r="A15" s="25">
        <v>9</v>
      </c>
      <c r="B15" s="38">
        <v>0.55623999999999996</v>
      </c>
      <c r="C15" s="44">
        <v>0.88670000000000004</v>
      </c>
      <c r="D15" s="38">
        <v>0.30087799999999998</v>
      </c>
      <c r="E15" s="38">
        <v>0.15889200000000001</v>
      </c>
      <c r="F15" s="38">
        <v>-9.239E-2</v>
      </c>
    </row>
    <row r="16" spans="1:6" ht="15" customHeight="1" x14ac:dyDescent="0.2">
      <c r="A16" s="41">
        <v>10</v>
      </c>
      <c r="B16" s="42">
        <v>0.54524499999999998</v>
      </c>
      <c r="C16" s="43">
        <v>0.88670000000000004</v>
      </c>
      <c r="D16" s="42">
        <v>0.329733</v>
      </c>
      <c r="E16" s="42">
        <v>0.17308699999999999</v>
      </c>
      <c r="F16" s="42">
        <v>-0.101423</v>
      </c>
    </row>
    <row r="17" spans="1:6" ht="15" customHeight="1" x14ac:dyDescent="0.2">
      <c r="A17" s="25">
        <v>11</v>
      </c>
      <c r="B17" s="38">
        <v>0.53487600000000002</v>
      </c>
      <c r="C17" s="44">
        <v>0.88670000000000004</v>
      </c>
      <c r="D17" s="38">
        <v>0.357817</v>
      </c>
      <c r="E17" s="38">
        <v>0.18670999999999999</v>
      </c>
      <c r="F17" s="38">
        <v>-0.110234</v>
      </c>
    </row>
    <row r="18" spans="1:6" ht="15" customHeight="1" x14ac:dyDescent="0.2">
      <c r="A18" s="21">
        <v>12</v>
      </c>
      <c r="B18" s="34">
        <v>0.52508600000000005</v>
      </c>
      <c r="C18" s="45">
        <v>0.88670000000000004</v>
      </c>
      <c r="D18" s="34">
        <v>0.38516600000000001</v>
      </c>
      <c r="E18" s="34">
        <v>0.199791</v>
      </c>
      <c r="F18" s="34">
        <v>-0.118828</v>
      </c>
    </row>
    <row r="19" spans="1:6" ht="15" customHeight="1" x14ac:dyDescent="0.2">
      <c r="A19" s="25">
        <v>13</v>
      </c>
      <c r="B19" s="38">
        <v>0.51583199999999996</v>
      </c>
      <c r="C19" s="44">
        <v>0.88670000000000004</v>
      </c>
      <c r="D19" s="38">
        <v>0.41181200000000001</v>
      </c>
      <c r="E19" s="38">
        <v>0.21235699999999999</v>
      </c>
      <c r="F19" s="38">
        <v>-0.12721299999999999</v>
      </c>
    </row>
    <row r="20" spans="1:6" ht="15" customHeight="1" x14ac:dyDescent="0.2">
      <c r="A20" s="21">
        <v>14</v>
      </c>
      <c r="B20" s="34">
        <v>0.50707500000000005</v>
      </c>
      <c r="C20" s="45">
        <v>0.88670000000000004</v>
      </c>
      <c r="D20" s="34">
        <v>0.43778899999999998</v>
      </c>
      <c r="E20" s="34">
        <v>0.224436</v>
      </c>
      <c r="F20" s="34">
        <v>-0.13539399999999999</v>
      </c>
    </row>
    <row r="21" spans="1:6" ht="15" customHeight="1" x14ac:dyDescent="0.2">
      <c r="A21" s="25">
        <v>15</v>
      </c>
      <c r="B21" s="38">
        <v>0.49878</v>
      </c>
      <c r="C21" s="44">
        <v>0.88670000000000004</v>
      </c>
      <c r="D21" s="38">
        <v>0.46312599999999998</v>
      </c>
      <c r="E21" s="38">
        <v>0.23605200000000001</v>
      </c>
      <c r="F21" s="38">
        <v>-0.143376</v>
      </c>
    </row>
    <row r="22" spans="1:6" ht="15" customHeight="1" x14ac:dyDescent="0.2">
      <c r="A22" s="21">
        <v>16</v>
      </c>
      <c r="B22" s="34">
        <v>0.49091200000000002</v>
      </c>
      <c r="C22" s="45">
        <v>0.88670000000000004</v>
      </c>
      <c r="D22" s="34">
        <v>0.48785400000000001</v>
      </c>
      <c r="E22" s="34">
        <v>0.247228</v>
      </c>
      <c r="F22" s="34">
        <v>-0.151167</v>
      </c>
    </row>
    <row r="23" spans="1:6" ht="15" customHeight="1" x14ac:dyDescent="0.2">
      <c r="A23" s="25">
        <v>17</v>
      </c>
      <c r="B23" s="38">
        <v>0.48344300000000001</v>
      </c>
      <c r="C23" s="44">
        <v>0.88670000000000004</v>
      </c>
      <c r="D23" s="38">
        <v>0.51199799999999995</v>
      </c>
      <c r="E23" s="38">
        <v>0.257988</v>
      </c>
      <c r="F23" s="38">
        <v>-0.15876999999999999</v>
      </c>
    </row>
    <row r="24" spans="1:6" ht="15" customHeight="1" x14ac:dyDescent="0.2">
      <c r="A24" s="21">
        <v>18</v>
      </c>
      <c r="B24" s="34">
        <v>0.47634300000000002</v>
      </c>
      <c r="C24" s="45">
        <v>0.88670000000000004</v>
      </c>
      <c r="D24" s="34">
        <v>0.53558499999999998</v>
      </c>
      <c r="E24" s="34">
        <v>0.26835199999999998</v>
      </c>
      <c r="F24" s="34">
        <v>-0.16619200000000001</v>
      </c>
    </row>
    <row r="25" spans="1:6" ht="15" customHeight="1" x14ac:dyDescent="0.2">
      <c r="A25" s="25">
        <v>19</v>
      </c>
      <c r="B25" s="38">
        <v>0.46958800000000001</v>
      </c>
      <c r="C25" s="44">
        <v>0.88670000000000004</v>
      </c>
      <c r="D25" s="38">
        <v>0.55864000000000003</v>
      </c>
      <c r="E25" s="38">
        <v>0.278339</v>
      </c>
      <c r="F25" s="38">
        <v>-0.17343900000000001</v>
      </c>
    </row>
    <row r="26" spans="1:6" ht="15" customHeight="1" x14ac:dyDescent="0.2">
      <c r="A26" s="41">
        <v>20</v>
      </c>
      <c r="B26" s="42">
        <v>0.46315400000000001</v>
      </c>
      <c r="C26" s="43">
        <v>0.88670000000000004</v>
      </c>
      <c r="D26" s="42">
        <v>0.58118599999999998</v>
      </c>
      <c r="E26" s="42">
        <v>0.28797</v>
      </c>
      <c r="F26" s="42">
        <v>-0.18051400000000001</v>
      </c>
    </row>
    <row r="27" spans="1:6" ht="15" customHeight="1" x14ac:dyDescent="0.2">
      <c r="A27" s="25">
        <v>21</v>
      </c>
      <c r="B27" s="38">
        <v>0.45701999999999998</v>
      </c>
      <c r="C27" s="44">
        <v>0.88670000000000004</v>
      </c>
      <c r="D27" s="38">
        <v>0.60324500000000003</v>
      </c>
      <c r="E27" s="38">
        <v>0.29726000000000002</v>
      </c>
      <c r="F27" s="38">
        <v>-0.18742300000000001</v>
      </c>
    </row>
    <row r="28" spans="1:6" ht="15" customHeight="1" x14ac:dyDescent="0.2">
      <c r="A28" s="21">
        <v>22</v>
      </c>
      <c r="B28" s="34">
        <v>0.45116600000000001</v>
      </c>
      <c r="C28" s="45">
        <v>0.88670000000000004</v>
      </c>
      <c r="D28" s="34">
        <v>0.62483699999999998</v>
      </c>
      <c r="E28" s="34">
        <v>0.30622700000000003</v>
      </c>
      <c r="F28" s="34">
        <v>-0.19417100000000001</v>
      </c>
    </row>
    <row r="29" spans="1:6" ht="15" customHeight="1" x14ac:dyDescent="0.2">
      <c r="A29" s="25">
        <v>23</v>
      </c>
      <c r="B29" s="38">
        <v>0.44557400000000003</v>
      </c>
      <c r="C29" s="44">
        <v>0.88670000000000004</v>
      </c>
      <c r="D29" s="38">
        <v>0.64598100000000003</v>
      </c>
      <c r="E29" s="38">
        <v>0.31488699999999997</v>
      </c>
      <c r="F29" s="38">
        <v>-0.200763</v>
      </c>
    </row>
    <row r="30" spans="1:6" ht="15" customHeight="1" x14ac:dyDescent="0.2">
      <c r="A30" s="21">
        <v>24</v>
      </c>
      <c r="B30" s="34">
        <v>0.44022699999999998</v>
      </c>
      <c r="C30" s="45">
        <v>0.88670000000000004</v>
      </c>
      <c r="D30" s="34">
        <v>0.66669699999999998</v>
      </c>
      <c r="E30" s="34">
        <v>0.32325300000000001</v>
      </c>
      <c r="F30" s="34">
        <v>-0.207203</v>
      </c>
    </row>
    <row r="31" spans="1:6" ht="15" customHeight="1" x14ac:dyDescent="0.2">
      <c r="A31" s="25">
        <v>25</v>
      </c>
      <c r="B31" s="38">
        <v>0.43511</v>
      </c>
      <c r="C31" s="44">
        <v>0.88670000000000004</v>
      </c>
      <c r="D31" s="38">
        <v>0.687002</v>
      </c>
      <c r="E31" s="38">
        <v>0.33134000000000002</v>
      </c>
      <c r="F31" s="38">
        <v>-0.21349599999999999</v>
      </c>
    </row>
    <row r="32" spans="1:6" ht="15" customHeight="1" x14ac:dyDescent="0.2">
      <c r="A32" s="21">
        <v>26</v>
      </c>
      <c r="B32" s="34">
        <v>0.43020799999999998</v>
      </c>
      <c r="C32" s="45">
        <v>0.88670000000000004</v>
      </c>
      <c r="D32" s="34">
        <v>0.70691199999999998</v>
      </c>
      <c r="E32" s="34">
        <v>0.33916099999999999</v>
      </c>
      <c r="F32" s="34">
        <v>-0.21964500000000001</v>
      </c>
    </row>
    <row r="33" spans="1:6" ht="15" customHeight="1" x14ac:dyDescent="0.2">
      <c r="A33" s="25">
        <v>27</v>
      </c>
      <c r="B33" s="38">
        <v>0.42550900000000003</v>
      </c>
      <c r="C33" s="44">
        <v>0.88670000000000004</v>
      </c>
      <c r="D33" s="38">
        <v>0.72644299999999995</v>
      </c>
      <c r="E33" s="38">
        <v>0.34672799999999998</v>
      </c>
      <c r="F33" s="38">
        <v>-0.225656</v>
      </c>
    </row>
    <row r="34" spans="1:6" ht="15" customHeight="1" x14ac:dyDescent="0.2">
      <c r="A34" s="21">
        <v>28</v>
      </c>
      <c r="B34" s="34">
        <v>0.42099999999999999</v>
      </c>
      <c r="C34" s="45">
        <v>0.88670000000000004</v>
      </c>
      <c r="D34" s="34">
        <v>0.74560899999999997</v>
      </c>
      <c r="E34" s="34">
        <v>0.35405300000000001</v>
      </c>
      <c r="F34" s="34">
        <v>-0.23153099999999999</v>
      </c>
    </row>
    <row r="35" spans="1:6" ht="15" customHeight="1" x14ac:dyDescent="0.2">
      <c r="A35" s="25">
        <v>29</v>
      </c>
      <c r="B35" s="38">
        <v>0.41666999999999998</v>
      </c>
      <c r="C35" s="44">
        <v>0.88670000000000004</v>
      </c>
      <c r="D35" s="38">
        <v>0.76442399999999999</v>
      </c>
      <c r="E35" s="38">
        <v>0.361147</v>
      </c>
      <c r="F35" s="38">
        <v>-0.23727500000000001</v>
      </c>
    </row>
    <row r="36" spans="1:6" ht="15" customHeight="1" x14ac:dyDescent="0.2">
      <c r="A36" s="21">
        <v>30</v>
      </c>
      <c r="B36" s="34">
        <v>0.41250799999999999</v>
      </c>
      <c r="C36" s="45">
        <v>0.89329999999999998</v>
      </c>
      <c r="D36" s="34">
        <v>0.78290199999999999</v>
      </c>
      <c r="E36" s="34">
        <v>0.36801899999999999</v>
      </c>
      <c r="F36" s="34">
        <v>-0.242892</v>
      </c>
    </row>
    <row r="37" spans="1:6" ht="15" customHeight="1" x14ac:dyDescent="0.2">
      <c r="A37" s="25">
        <v>31</v>
      </c>
      <c r="B37" s="38">
        <v>0.40850599999999998</v>
      </c>
      <c r="C37" s="44">
        <v>0.89329999999999998</v>
      </c>
      <c r="D37" s="38">
        <v>0.80105499999999996</v>
      </c>
      <c r="E37" s="38">
        <v>0.37468000000000001</v>
      </c>
      <c r="F37" s="38">
        <v>-0.24838399999999999</v>
      </c>
    </row>
    <row r="38" spans="1:6" ht="15" customHeight="1" x14ac:dyDescent="0.2">
      <c r="A38" s="21">
        <v>32</v>
      </c>
      <c r="B38" s="34">
        <v>0.40465400000000001</v>
      </c>
      <c r="C38" s="45">
        <v>0.89329999999999998</v>
      </c>
      <c r="D38" s="34">
        <v>0.81889500000000004</v>
      </c>
      <c r="E38" s="34">
        <v>0.38113799999999998</v>
      </c>
      <c r="F38" s="34">
        <v>-0.25375599999999998</v>
      </c>
    </row>
    <row r="39" spans="1:6" ht="15" customHeight="1" x14ac:dyDescent="0.2">
      <c r="A39" s="25">
        <v>33</v>
      </c>
      <c r="B39" s="38">
        <v>0.40094400000000002</v>
      </c>
      <c r="C39" s="44">
        <v>0.89329999999999998</v>
      </c>
      <c r="D39" s="38">
        <v>0.83643299999999998</v>
      </c>
      <c r="E39" s="38">
        <v>0.387403</v>
      </c>
      <c r="F39" s="38">
        <v>-0.25901099999999999</v>
      </c>
    </row>
    <row r="40" spans="1:6" ht="15" customHeight="1" x14ac:dyDescent="0.2">
      <c r="A40" s="21">
        <v>34</v>
      </c>
      <c r="B40" s="34">
        <v>0.39736900000000003</v>
      </c>
      <c r="C40" s="45">
        <v>0.89329999999999998</v>
      </c>
      <c r="D40" s="34">
        <v>0.85367999999999999</v>
      </c>
      <c r="E40" s="34">
        <v>0.39348300000000003</v>
      </c>
      <c r="F40" s="34">
        <v>-0.26415300000000003</v>
      </c>
    </row>
    <row r="41" spans="1:6" ht="15" customHeight="1" x14ac:dyDescent="0.2">
      <c r="A41" s="25">
        <v>35</v>
      </c>
      <c r="B41" s="38">
        <v>0.39391999999999999</v>
      </c>
      <c r="C41" s="44">
        <v>0.89329999999999998</v>
      </c>
      <c r="D41" s="38">
        <v>0.87064600000000003</v>
      </c>
      <c r="E41" s="38">
        <v>0.39938499999999999</v>
      </c>
      <c r="F41" s="38">
        <v>-0.26918300000000001</v>
      </c>
    </row>
    <row r="42" spans="1:6" ht="15" customHeight="1" x14ac:dyDescent="0.2">
      <c r="A42" s="21">
        <v>36</v>
      </c>
      <c r="B42" s="34">
        <v>0.39059100000000002</v>
      </c>
      <c r="C42" s="45">
        <v>0.89329999999999998</v>
      </c>
      <c r="D42" s="34">
        <v>0.88734000000000002</v>
      </c>
      <c r="E42" s="34">
        <v>0.405117</v>
      </c>
      <c r="F42" s="34">
        <v>-0.27410600000000002</v>
      </c>
    </row>
    <row r="43" spans="1:6" ht="15" customHeight="1" x14ac:dyDescent="0.2">
      <c r="A43" s="25">
        <v>37</v>
      </c>
      <c r="B43" s="38">
        <v>0.38737700000000003</v>
      </c>
      <c r="C43" s="44">
        <v>0.89329999999999998</v>
      </c>
      <c r="D43" s="38">
        <v>0.90377099999999999</v>
      </c>
      <c r="E43" s="38">
        <v>0.410686</v>
      </c>
      <c r="F43" s="38">
        <v>-0.27892400000000001</v>
      </c>
    </row>
    <row r="44" spans="1:6" ht="15" customHeight="1" x14ac:dyDescent="0.2">
      <c r="A44" s="21">
        <v>38</v>
      </c>
      <c r="B44" s="34">
        <v>0.38427</v>
      </c>
      <c r="C44" s="45">
        <v>0.88670000000000004</v>
      </c>
      <c r="D44" s="34">
        <v>0.91994900000000002</v>
      </c>
      <c r="E44" s="34">
        <v>0.41609699999999999</v>
      </c>
      <c r="F44" s="34">
        <v>-0.28364</v>
      </c>
    </row>
    <row r="45" spans="1:6" ht="15" customHeight="1" x14ac:dyDescent="0.2">
      <c r="A45" s="25">
        <v>39</v>
      </c>
      <c r="B45" s="38">
        <v>0.38126700000000002</v>
      </c>
      <c r="C45" s="44">
        <v>0.88670000000000004</v>
      </c>
      <c r="D45" s="38">
        <v>0.93588199999999999</v>
      </c>
      <c r="E45" s="38">
        <v>0.42135899999999998</v>
      </c>
      <c r="F45" s="38">
        <v>-0.28825699999999999</v>
      </c>
    </row>
    <row r="46" spans="1:6" ht="15" customHeight="1" x14ac:dyDescent="0.2">
      <c r="A46" s="21">
        <v>40</v>
      </c>
      <c r="B46" s="34">
        <v>0.378361</v>
      </c>
      <c r="C46" s="45">
        <v>0.88670000000000004</v>
      </c>
      <c r="D46" s="34">
        <v>0.95157700000000001</v>
      </c>
      <c r="E46" s="34">
        <v>0.42647600000000002</v>
      </c>
      <c r="F46" s="34">
        <v>-0.29277700000000001</v>
      </c>
    </row>
    <row r="47" spans="1:6" ht="15" customHeight="1" x14ac:dyDescent="0.2">
      <c r="A47" s="25">
        <v>41</v>
      </c>
      <c r="B47" s="38">
        <v>0.37554799999999999</v>
      </c>
      <c r="C47" s="44">
        <v>0.88670000000000004</v>
      </c>
      <c r="D47" s="38">
        <v>0.96704199999999996</v>
      </c>
      <c r="E47" s="38">
        <v>0.43145299999999998</v>
      </c>
      <c r="F47" s="38">
        <v>-0.29720299999999999</v>
      </c>
    </row>
    <row r="48" spans="1:6" ht="15" customHeight="1" x14ac:dyDescent="0.2">
      <c r="A48" s="21">
        <v>42</v>
      </c>
      <c r="B48" s="34">
        <v>0.37282399999999999</v>
      </c>
      <c r="C48" s="45">
        <v>0.88670000000000004</v>
      </c>
      <c r="D48" s="34">
        <v>0.98228400000000005</v>
      </c>
      <c r="E48" s="34">
        <v>0.43629800000000002</v>
      </c>
      <c r="F48" s="34">
        <v>-0.30153799999999997</v>
      </c>
    </row>
    <row r="49" spans="1:6" ht="15" customHeight="1" x14ac:dyDescent="0.2">
      <c r="A49" s="25">
        <v>43</v>
      </c>
      <c r="B49" s="38">
        <v>0.37018400000000001</v>
      </c>
      <c r="C49" s="44">
        <v>0.88670000000000004</v>
      </c>
      <c r="D49" s="38">
        <v>0.99731000000000003</v>
      </c>
      <c r="E49" s="38">
        <v>0.44101400000000002</v>
      </c>
      <c r="F49" s="38">
        <v>-0.305784</v>
      </c>
    </row>
    <row r="50" spans="1:6" ht="15" customHeight="1" x14ac:dyDescent="0.2">
      <c r="A50" s="21">
        <v>44</v>
      </c>
      <c r="B50" s="34">
        <v>0.36762499999999998</v>
      </c>
      <c r="C50" s="45">
        <v>0.88670000000000004</v>
      </c>
      <c r="D50" s="34">
        <v>1.012127</v>
      </c>
      <c r="E50" s="34">
        <v>0.445606</v>
      </c>
      <c r="F50" s="34">
        <v>-0.30994300000000002</v>
      </c>
    </row>
    <row r="51" spans="1:6" ht="15" customHeight="1" x14ac:dyDescent="0.2">
      <c r="A51" s="25">
        <v>45</v>
      </c>
      <c r="B51" s="38">
        <v>0.36514200000000002</v>
      </c>
      <c r="C51" s="44">
        <v>0.88670000000000004</v>
      </c>
      <c r="D51" s="38">
        <v>1.0267409999999999</v>
      </c>
      <c r="E51" s="38">
        <v>0.45007999999999998</v>
      </c>
      <c r="F51" s="38">
        <v>-0.31401699999999999</v>
      </c>
    </row>
    <row r="52" spans="1:6" ht="15" customHeight="1" x14ac:dyDescent="0.2">
      <c r="A52" s="21">
        <v>46</v>
      </c>
      <c r="B52" s="34">
        <v>0.362732</v>
      </c>
      <c r="C52" s="45">
        <v>0.88670000000000004</v>
      </c>
      <c r="D52" s="34">
        <v>1.0411570000000001</v>
      </c>
      <c r="E52" s="34">
        <v>0.45443800000000001</v>
      </c>
      <c r="F52" s="34">
        <v>-0.31800899999999999</v>
      </c>
    </row>
    <row r="53" spans="1:6" ht="15" customHeight="1" x14ac:dyDescent="0.2">
      <c r="A53" s="25">
        <v>47</v>
      </c>
      <c r="B53" s="38">
        <v>0.36039199999999999</v>
      </c>
      <c r="C53" s="44">
        <v>0.88670000000000004</v>
      </c>
      <c r="D53" s="38">
        <v>1.055382</v>
      </c>
      <c r="E53" s="38">
        <v>0.45868700000000001</v>
      </c>
      <c r="F53" s="38">
        <v>-0.32191999999999998</v>
      </c>
    </row>
    <row r="54" spans="1:6" ht="15" customHeight="1" x14ac:dyDescent="0.2">
      <c r="A54" s="21">
        <v>48</v>
      </c>
      <c r="B54" s="34">
        <v>0.35811900000000002</v>
      </c>
      <c r="C54" s="45">
        <v>0.88670000000000004</v>
      </c>
      <c r="D54" s="34">
        <v>1.06942</v>
      </c>
      <c r="E54" s="34">
        <v>0.46282800000000002</v>
      </c>
      <c r="F54" s="34">
        <v>-0.32575300000000001</v>
      </c>
    </row>
    <row r="55" spans="1:6" ht="15" customHeight="1" x14ac:dyDescent="0.2">
      <c r="A55" s="25">
        <v>49</v>
      </c>
      <c r="B55" s="38">
        <v>0.35591</v>
      </c>
      <c r="C55" s="44">
        <v>0.88670000000000004</v>
      </c>
      <c r="D55" s="38">
        <v>1.083278</v>
      </c>
      <c r="E55" s="38">
        <v>0.46686699999999998</v>
      </c>
      <c r="F55" s="38">
        <v>-0.32951000000000003</v>
      </c>
    </row>
    <row r="56" spans="1:6" ht="15" customHeight="1" x14ac:dyDescent="0.2">
      <c r="A56" s="41">
        <v>50</v>
      </c>
      <c r="B56" s="42">
        <v>0.35376200000000002</v>
      </c>
      <c r="C56" s="43">
        <v>0.88670000000000004</v>
      </c>
      <c r="D56" s="42">
        <v>1.0969599999999999</v>
      </c>
      <c r="E56" s="42">
        <v>0.47080699999999998</v>
      </c>
      <c r="F56" s="42">
        <v>-0.33319300000000002</v>
      </c>
    </row>
    <row r="57" spans="1:6" ht="15" customHeight="1" x14ac:dyDescent="0.2">
      <c r="A57" s="25">
        <v>51</v>
      </c>
      <c r="B57" s="38">
        <v>0.35167300000000001</v>
      </c>
      <c r="C57" s="44">
        <v>0.88670000000000004</v>
      </c>
      <c r="D57" s="38">
        <v>1.110471</v>
      </c>
      <c r="E57" s="38">
        <v>0.47465200000000002</v>
      </c>
      <c r="F57" s="38">
        <v>-0.33680199999999999</v>
      </c>
    </row>
    <row r="58" spans="1:6" ht="15" customHeight="1" x14ac:dyDescent="0.2">
      <c r="A58" s="21">
        <v>52</v>
      </c>
      <c r="B58" s="34">
        <v>0.34964000000000001</v>
      </c>
      <c r="C58" s="45">
        <v>0.88670000000000004</v>
      </c>
      <c r="D58" s="34">
        <v>1.123815</v>
      </c>
      <c r="E58" s="34">
        <v>0.478404</v>
      </c>
      <c r="F58" s="34">
        <v>-0.340341</v>
      </c>
    </row>
    <row r="59" spans="1:6" ht="15" customHeight="1" x14ac:dyDescent="0.2">
      <c r="A59" s="25">
        <v>53</v>
      </c>
      <c r="B59" s="38">
        <v>0.347661</v>
      </c>
      <c r="C59" s="44">
        <v>0.88670000000000004</v>
      </c>
      <c r="D59" s="38">
        <v>1.136997</v>
      </c>
      <c r="E59" s="38">
        <v>0.48206700000000002</v>
      </c>
      <c r="F59" s="38">
        <v>-0.34381099999999998</v>
      </c>
    </row>
    <row r="60" spans="1:6" ht="15" customHeight="1" x14ac:dyDescent="0.2">
      <c r="A60" s="21">
        <v>54</v>
      </c>
      <c r="B60" s="34">
        <v>0.34573300000000001</v>
      </c>
      <c r="C60" s="45">
        <v>0.88670000000000004</v>
      </c>
      <c r="D60" s="34">
        <v>1.1500220000000001</v>
      </c>
      <c r="E60" s="34">
        <v>0.48564400000000002</v>
      </c>
      <c r="F60" s="34">
        <v>-0.34721400000000002</v>
      </c>
    </row>
    <row r="61" spans="1:6" ht="15" customHeight="1" x14ac:dyDescent="0.2">
      <c r="A61" s="25">
        <v>55</v>
      </c>
      <c r="B61" s="38">
        <v>0.34385599999999999</v>
      </c>
      <c r="C61" s="44">
        <v>0.88670000000000004</v>
      </c>
      <c r="D61" s="38">
        <v>1.162893</v>
      </c>
      <c r="E61" s="38">
        <v>0.48913699999999999</v>
      </c>
      <c r="F61" s="38">
        <v>-0.35054999999999997</v>
      </c>
    </row>
    <row r="62" spans="1:6" ht="15" customHeight="1" x14ac:dyDescent="0.2">
      <c r="A62" s="21">
        <v>56</v>
      </c>
      <c r="B62" s="34">
        <v>0.34202500000000002</v>
      </c>
      <c r="C62" s="45">
        <v>0.88670000000000004</v>
      </c>
      <c r="D62" s="34">
        <v>1.1756139999999999</v>
      </c>
      <c r="E62" s="34">
        <v>0.49254999999999999</v>
      </c>
      <c r="F62" s="34">
        <v>-0.353823</v>
      </c>
    </row>
    <row r="63" spans="1:6" ht="15" customHeight="1" x14ac:dyDescent="0.2">
      <c r="A63" s="25">
        <v>57</v>
      </c>
      <c r="B63" s="38">
        <v>0.34024100000000002</v>
      </c>
      <c r="C63" s="44">
        <v>0.88670000000000004</v>
      </c>
      <c r="D63" s="38">
        <v>1.1881889999999999</v>
      </c>
      <c r="E63" s="38">
        <v>0.49588599999999999</v>
      </c>
      <c r="F63" s="38">
        <v>-0.35703200000000002</v>
      </c>
    </row>
    <row r="64" spans="1:6" ht="15" customHeight="1" x14ac:dyDescent="0.2">
      <c r="A64" s="21">
        <v>58</v>
      </c>
      <c r="B64" s="34">
        <v>0.338501</v>
      </c>
      <c r="C64" s="45">
        <v>0.89329999999999998</v>
      </c>
      <c r="D64" s="34">
        <v>1.2006220000000001</v>
      </c>
      <c r="E64" s="34">
        <v>0.49914599999999998</v>
      </c>
      <c r="F64" s="34">
        <v>-0.36018099999999997</v>
      </c>
    </row>
    <row r="65" spans="1:6" ht="15" customHeight="1" x14ac:dyDescent="0.2">
      <c r="A65" s="25">
        <v>59</v>
      </c>
      <c r="B65" s="38">
        <v>0.33680300000000002</v>
      </c>
      <c r="C65" s="44">
        <v>0.89329999999999998</v>
      </c>
      <c r="D65" s="38">
        <v>1.2129160000000001</v>
      </c>
      <c r="E65" s="38">
        <v>0.502332</v>
      </c>
      <c r="F65" s="38">
        <v>-0.36326999999999998</v>
      </c>
    </row>
    <row r="66" spans="1:6" ht="15" customHeight="1" x14ac:dyDescent="0.2">
      <c r="A66" s="21">
        <v>60</v>
      </c>
      <c r="B66" s="34">
        <v>0.33514500000000003</v>
      </c>
      <c r="C66" s="45">
        <v>0.89329999999999998</v>
      </c>
      <c r="D66" s="34">
        <v>1.225074</v>
      </c>
      <c r="E66" s="34">
        <v>0.50544900000000004</v>
      </c>
      <c r="F66" s="34">
        <v>-0.36630000000000001</v>
      </c>
    </row>
    <row r="67" spans="1:6" ht="15" customHeight="1" x14ac:dyDescent="0.2">
      <c r="A67" s="25">
        <v>61</v>
      </c>
      <c r="B67" s="38">
        <v>0.33352799999999999</v>
      </c>
      <c r="C67" s="44">
        <v>0.89329999999999998</v>
      </c>
      <c r="D67" s="38">
        <v>1.2371000000000001</v>
      </c>
      <c r="E67" s="38">
        <v>0.50849699999999998</v>
      </c>
      <c r="F67" s="38">
        <v>-0.36927300000000002</v>
      </c>
    </row>
    <row r="68" spans="1:6" ht="15" customHeight="1" x14ac:dyDescent="0.2">
      <c r="A68" s="21">
        <v>62</v>
      </c>
      <c r="B68" s="34">
        <v>0.33194699999999999</v>
      </c>
      <c r="C68" s="45">
        <v>0.89329999999999998</v>
      </c>
      <c r="D68" s="34">
        <v>1.2489969999999999</v>
      </c>
      <c r="E68" s="34">
        <v>0.51147900000000002</v>
      </c>
      <c r="F68" s="34">
        <v>-0.37219099999999999</v>
      </c>
    </row>
    <row r="69" spans="1:6" ht="15" customHeight="1" x14ac:dyDescent="0.2">
      <c r="A69" s="25">
        <v>63</v>
      </c>
      <c r="B69" s="38">
        <v>0.33040399999999998</v>
      </c>
      <c r="C69" s="44">
        <v>0.89329999999999998</v>
      </c>
      <c r="D69" s="38">
        <v>1.2607680000000001</v>
      </c>
      <c r="E69" s="38">
        <v>0.51439599999999996</v>
      </c>
      <c r="F69" s="38">
        <v>-0.375054</v>
      </c>
    </row>
    <row r="70" spans="1:6" ht="15" customHeight="1" x14ac:dyDescent="0.2">
      <c r="A70" s="21">
        <v>64</v>
      </c>
      <c r="B70" s="34">
        <v>0.32889499999999999</v>
      </c>
      <c r="C70" s="45">
        <v>0.89329999999999998</v>
      </c>
      <c r="D70" s="34">
        <v>1.2724150000000001</v>
      </c>
      <c r="E70" s="34">
        <v>0.51725200000000005</v>
      </c>
      <c r="F70" s="34">
        <v>-0.37786399999999998</v>
      </c>
    </row>
    <row r="71" spans="1:6" ht="15" customHeight="1" x14ac:dyDescent="0.2">
      <c r="A71" s="25">
        <v>65</v>
      </c>
      <c r="B71" s="38">
        <v>0.32742100000000002</v>
      </c>
      <c r="C71" s="44">
        <v>0.89329999999999998</v>
      </c>
      <c r="D71" s="38">
        <v>1.2839430000000001</v>
      </c>
      <c r="E71" s="38">
        <v>0.52004700000000004</v>
      </c>
      <c r="F71" s="38">
        <v>-0.38062200000000002</v>
      </c>
    </row>
    <row r="72" spans="1:6" ht="15" customHeight="1" x14ac:dyDescent="0.2">
      <c r="A72" s="21">
        <v>66</v>
      </c>
      <c r="B72" s="34">
        <v>0.32597900000000002</v>
      </c>
      <c r="C72" s="45">
        <v>0.89329999999999998</v>
      </c>
      <c r="D72" s="34">
        <v>1.2953520000000001</v>
      </c>
      <c r="E72" s="34">
        <v>0.52278400000000003</v>
      </c>
      <c r="F72" s="34">
        <v>-0.38332899999999998</v>
      </c>
    </row>
    <row r="73" spans="1:6" ht="15" customHeight="1" x14ac:dyDescent="0.2">
      <c r="A73" s="25">
        <v>67</v>
      </c>
      <c r="B73" s="38">
        <v>0.32456800000000002</v>
      </c>
      <c r="C73" s="44">
        <v>0.89329999999999998</v>
      </c>
      <c r="D73" s="38">
        <v>1.306646</v>
      </c>
      <c r="E73" s="38">
        <v>0.52546400000000004</v>
      </c>
      <c r="F73" s="38">
        <v>-0.38598700000000002</v>
      </c>
    </row>
    <row r="74" spans="1:6" ht="15" customHeight="1" x14ac:dyDescent="0.2">
      <c r="A74" s="21">
        <v>68</v>
      </c>
      <c r="B74" s="34">
        <v>0.323189</v>
      </c>
      <c r="C74" s="45">
        <v>0.89329999999999998</v>
      </c>
      <c r="D74" s="34">
        <v>1.317828</v>
      </c>
      <c r="E74" s="34">
        <v>0.52808900000000003</v>
      </c>
      <c r="F74" s="34">
        <v>-0.38859500000000002</v>
      </c>
    </row>
    <row r="75" spans="1:6" ht="15" customHeight="1" x14ac:dyDescent="0.2">
      <c r="A75" s="25">
        <v>69</v>
      </c>
      <c r="B75" s="38">
        <v>0.32183800000000001</v>
      </c>
      <c r="C75" s="44">
        <v>0.89329999999999998</v>
      </c>
      <c r="D75" s="38">
        <v>1.3288990000000001</v>
      </c>
      <c r="E75" s="38">
        <v>0.53066000000000002</v>
      </c>
      <c r="F75" s="38">
        <v>-0.39115699999999998</v>
      </c>
    </row>
    <row r="76" spans="1:6" ht="15" customHeight="1" x14ac:dyDescent="0.2">
      <c r="A76" s="21">
        <v>70</v>
      </c>
      <c r="B76" s="34">
        <v>0.320517</v>
      </c>
      <c r="C76" s="45">
        <v>0.89329999999999998</v>
      </c>
      <c r="D76" s="34">
        <v>1.339863</v>
      </c>
      <c r="E76" s="34">
        <v>0.53317999999999999</v>
      </c>
      <c r="F76" s="34">
        <v>-0.39367200000000002</v>
      </c>
    </row>
    <row r="77" spans="1:6" ht="15" customHeight="1" x14ac:dyDescent="0.2">
      <c r="A77" s="25">
        <v>71</v>
      </c>
      <c r="B77" s="38">
        <v>0.31922299999999998</v>
      </c>
      <c r="C77" s="44">
        <v>0.89329999999999998</v>
      </c>
      <c r="D77" s="38">
        <v>1.3507210000000001</v>
      </c>
      <c r="E77" s="38">
        <v>0.53564900000000004</v>
      </c>
      <c r="F77" s="38">
        <v>-0.39614100000000002</v>
      </c>
    </row>
    <row r="78" spans="1:6" ht="15" customHeight="1" x14ac:dyDescent="0.2">
      <c r="A78" s="21">
        <v>72</v>
      </c>
      <c r="B78" s="34">
        <v>0.31795499999999999</v>
      </c>
      <c r="C78" s="45">
        <v>0.89329999999999998</v>
      </c>
      <c r="D78" s="34">
        <v>1.3614759999999999</v>
      </c>
      <c r="E78" s="34">
        <v>0.53806900000000002</v>
      </c>
      <c r="F78" s="34">
        <v>-0.39856599999999998</v>
      </c>
    </row>
    <row r="79" spans="1:6" ht="15" customHeight="1" x14ac:dyDescent="0.2">
      <c r="A79" s="25">
        <v>73</v>
      </c>
      <c r="B79" s="38">
        <v>0.31671300000000002</v>
      </c>
      <c r="C79" s="44">
        <v>0.89329999999999998</v>
      </c>
      <c r="D79" s="38">
        <v>1.3721289999999999</v>
      </c>
      <c r="E79" s="38">
        <v>0.54044199999999998</v>
      </c>
      <c r="F79" s="38">
        <v>-0.400947</v>
      </c>
    </row>
    <row r="80" spans="1:6" ht="15" customHeight="1" x14ac:dyDescent="0.2">
      <c r="A80" s="21">
        <v>74</v>
      </c>
      <c r="B80" s="34">
        <v>0.31549700000000003</v>
      </c>
      <c r="C80" s="45">
        <v>0.89329999999999998</v>
      </c>
      <c r="D80" s="34">
        <v>1.382684</v>
      </c>
      <c r="E80" s="34">
        <v>0.54276800000000003</v>
      </c>
      <c r="F80" s="34">
        <v>-0.40328599999999998</v>
      </c>
    </row>
    <row r="81" spans="1:6" ht="15" customHeight="1" x14ac:dyDescent="0.2">
      <c r="A81" s="25">
        <v>75</v>
      </c>
      <c r="B81" s="38">
        <v>0.31430399999999997</v>
      </c>
      <c r="C81" s="44">
        <v>0.9</v>
      </c>
      <c r="D81" s="38">
        <v>1.393141</v>
      </c>
      <c r="E81" s="38">
        <v>0.54505000000000003</v>
      </c>
      <c r="F81" s="38">
        <v>-0.405584</v>
      </c>
    </row>
    <row r="82" spans="1:6" ht="15" customHeight="1" x14ac:dyDescent="0.2">
      <c r="A82" s="21">
        <v>76</v>
      </c>
      <c r="B82" s="34">
        <v>0.313135</v>
      </c>
      <c r="C82" s="45">
        <v>0.9</v>
      </c>
      <c r="D82" s="34">
        <v>1.4035029999999999</v>
      </c>
      <c r="E82" s="34">
        <v>0.547288</v>
      </c>
      <c r="F82" s="34">
        <v>-0.40783999999999998</v>
      </c>
    </row>
    <row r="83" spans="1:6" ht="15" customHeight="1" x14ac:dyDescent="0.2">
      <c r="A83" s="25">
        <v>77</v>
      </c>
      <c r="B83" s="38">
        <v>0.31198900000000002</v>
      </c>
      <c r="C83" s="44">
        <v>0.9</v>
      </c>
      <c r="D83" s="38">
        <v>1.413772</v>
      </c>
      <c r="E83" s="38">
        <v>0.54948300000000005</v>
      </c>
      <c r="F83" s="38">
        <v>-0.410057</v>
      </c>
    </row>
    <row r="84" spans="1:6" ht="15" customHeight="1" x14ac:dyDescent="0.2">
      <c r="A84" s="21">
        <v>78</v>
      </c>
      <c r="B84" s="34">
        <v>0.310865</v>
      </c>
      <c r="C84" s="45">
        <v>0.9</v>
      </c>
      <c r="D84" s="34">
        <v>1.42395</v>
      </c>
      <c r="E84" s="34">
        <v>0.55163700000000004</v>
      </c>
      <c r="F84" s="34">
        <v>-0.41223399999999999</v>
      </c>
    </row>
    <row r="85" spans="1:6" ht="15" customHeight="1" x14ac:dyDescent="0.2">
      <c r="A85" s="25">
        <v>79</v>
      </c>
      <c r="B85" s="38">
        <v>0.30976199999999998</v>
      </c>
      <c r="C85" s="44">
        <v>0.9</v>
      </c>
      <c r="D85" s="38">
        <v>1.434037</v>
      </c>
      <c r="E85" s="38">
        <v>0.55375099999999999</v>
      </c>
      <c r="F85" s="38">
        <v>-0.41437299999999999</v>
      </c>
    </row>
    <row r="86" spans="1:6" ht="15" customHeight="1" x14ac:dyDescent="0.2">
      <c r="A86" s="21">
        <v>80</v>
      </c>
      <c r="B86" s="34">
        <v>0.30868000000000001</v>
      </c>
      <c r="C86" s="45">
        <v>0.9</v>
      </c>
      <c r="D86" s="34">
        <v>1.444037</v>
      </c>
      <c r="E86" s="34">
        <v>0.55582600000000004</v>
      </c>
      <c r="F86" s="34">
        <v>-0.41647499999999998</v>
      </c>
    </row>
    <row r="87" spans="1:6" ht="15" customHeight="1" x14ac:dyDescent="0.2">
      <c r="A87" s="25">
        <v>81</v>
      </c>
      <c r="B87" s="38">
        <v>0.307618</v>
      </c>
      <c r="C87" s="44">
        <v>0.9</v>
      </c>
      <c r="D87" s="38">
        <v>1.453951</v>
      </c>
      <c r="E87" s="38">
        <v>0.55786199999999997</v>
      </c>
      <c r="F87" s="38">
        <v>-0.41854000000000002</v>
      </c>
    </row>
    <row r="88" spans="1:6" ht="15" customHeight="1" x14ac:dyDescent="0.2">
      <c r="A88" s="21">
        <v>82</v>
      </c>
      <c r="B88" s="34">
        <v>0.30657600000000002</v>
      </c>
      <c r="C88" s="45">
        <v>0.9</v>
      </c>
      <c r="D88" s="34">
        <v>1.4637800000000001</v>
      </c>
      <c r="E88" s="34">
        <v>0.55986199999999997</v>
      </c>
      <c r="F88" s="34">
        <v>-0.42056900000000003</v>
      </c>
    </row>
    <row r="89" spans="1:6" ht="15" customHeight="1" x14ac:dyDescent="0.2">
      <c r="A89" s="25">
        <v>83</v>
      </c>
      <c r="B89" s="38">
        <v>0.30555199999999999</v>
      </c>
      <c r="C89" s="44">
        <v>0.9</v>
      </c>
      <c r="D89" s="38">
        <v>1.473525</v>
      </c>
      <c r="E89" s="38">
        <v>0.56182600000000005</v>
      </c>
      <c r="F89" s="38">
        <v>-0.42256300000000002</v>
      </c>
    </row>
    <row r="90" spans="1:6" ht="15" customHeight="1" x14ac:dyDescent="0.2">
      <c r="A90" s="21">
        <v>84</v>
      </c>
      <c r="B90" s="34">
        <v>0.30454700000000001</v>
      </c>
      <c r="C90" s="45">
        <v>0.9</v>
      </c>
      <c r="D90" s="34">
        <v>1.4831890000000001</v>
      </c>
      <c r="E90" s="34">
        <v>0.56375399999999998</v>
      </c>
      <c r="F90" s="34">
        <v>-0.42452200000000001</v>
      </c>
    </row>
    <row r="91" spans="1:6" ht="15" customHeight="1" x14ac:dyDescent="0.2">
      <c r="A91" s="25">
        <v>85</v>
      </c>
      <c r="B91" s="38">
        <v>0.30356</v>
      </c>
      <c r="C91" s="44">
        <v>0.9</v>
      </c>
      <c r="D91" s="38">
        <v>1.4927729999999999</v>
      </c>
      <c r="E91" s="38">
        <v>0.56564800000000004</v>
      </c>
      <c r="F91" s="38">
        <v>-0.42644799999999999</v>
      </c>
    </row>
    <row r="92" spans="1:6" ht="15" customHeight="1" x14ac:dyDescent="0.2">
      <c r="A92" s="21">
        <v>86</v>
      </c>
      <c r="B92" s="34">
        <v>0.302591</v>
      </c>
      <c r="C92" s="45">
        <v>0.9</v>
      </c>
      <c r="D92" s="34">
        <v>1.502278</v>
      </c>
      <c r="E92" s="34">
        <v>0.56750900000000004</v>
      </c>
      <c r="F92" s="34">
        <v>-0.42834100000000003</v>
      </c>
    </row>
    <row r="93" spans="1:6" ht="15" customHeight="1" x14ac:dyDescent="0.2">
      <c r="A93" s="25">
        <v>87</v>
      </c>
      <c r="B93" s="38">
        <v>0.30163800000000002</v>
      </c>
      <c r="C93" s="44">
        <v>0.9</v>
      </c>
      <c r="D93" s="38">
        <v>1.511706</v>
      </c>
      <c r="E93" s="38">
        <v>0.56933699999999998</v>
      </c>
      <c r="F93" s="38">
        <v>-0.430201</v>
      </c>
    </row>
    <row r="94" spans="1:6" ht="15" customHeight="1" x14ac:dyDescent="0.2">
      <c r="A94" s="21">
        <v>88</v>
      </c>
      <c r="B94" s="34">
        <v>0.30070200000000002</v>
      </c>
      <c r="C94" s="45">
        <v>0.9</v>
      </c>
      <c r="D94" s="34">
        <v>1.5210589999999999</v>
      </c>
      <c r="E94" s="34">
        <v>0.57113400000000003</v>
      </c>
      <c r="F94" s="34">
        <v>-0.432029</v>
      </c>
    </row>
    <row r="95" spans="1:6" ht="15" customHeight="1" x14ac:dyDescent="0.2">
      <c r="A95" s="25">
        <v>89</v>
      </c>
      <c r="B95" s="38">
        <v>0.29978100000000002</v>
      </c>
      <c r="C95" s="44">
        <v>0.9</v>
      </c>
      <c r="D95" s="38">
        <v>1.5303359999999999</v>
      </c>
      <c r="E95" s="38">
        <v>0.57289999999999996</v>
      </c>
      <c r="F95" s="38">
        <v>-0.43382700000000002</v>
      </c>
    </row>
    <row r="96" spans="1:6" ht="15" customHeight="1" x14ac:dyDescent="0.2">
      <c r="A96" s="21">
        <v>90</v>
      </c>
      <c r="B96" s="34">
        <v>0.298877</v>
      </c>
      <c r="C96" s="45">
        <v>0.9</v>
      </c>
      <c r="D96" s="34">
        <v>1.5395399999999999</v>
      </c>
      <c r="E96" s="34">
        <v>0.57463500000000001</v>
      </c>
      <c r="F96" s="34">
        <v>-0.43559300000000001</v>
      </c>
    </row>
    <row r="97" spans="1:6" ht="15" customHeight="1" x14ac:dyDescent="0.2">
      <c r="A97" s="25">
        <v>91</v>
      </c>
      <c r="B97" s="38">
        <v>0.297987</v>
      </c>
      <c r="C97" s="44">
        <v>0.9</v>
      </c>
      <c r="D97" s="38">
        <v>1.548672</v>
      </c>
      <c r="E97" s="38">
        <v>0.57634099999999999</v>
      </c>
      <c r="F97" s="38">
        <v>-0.43733</v>
      </c>
    </row>
    <row r="98" spans="1:6" ht="15" customHeight="1" x14ac:dyDescent="0.2">
      <c r="A98" s="21">
        <v>92</v>
      </c>
      <c r="B98" s="34">
        <v>0.29711199999999999</v>
      </c>
      <c r="C98" s="45">
        <v>0.9</v>
      </c>
      <c r="D98" s="34">
        <v>1.557734</v>
      </c>
      <c r="E98" s="34">
        <v>0.57801899999999995</v>
      </c>
      <c r="F98" s="34">
        <v>-0.43903799999999998</v>
      </c>
    </row>
    <row r="99" spans="1:6" ht="15" customHeight="1" x14ac:dyDescent="0.2">
      <c r="A99" s="25">
        <v>93</v>
      </c>
      <c r="B99" s="38">
        <v>0.29625200000000002</v>
      </c>
      <c r="C99" s="44">
        <v>0.9</v>
      </c>
      <c r="D99" s="38">
        <v>1.5667249999999999</v>
      </c>
      <c r="E99" s="38">
        <v>0.57966899999999999</v>
      </c>
      <c r="F99" s="38">
        <v>-0.44071700000000003</v>
      </c>
    </row>
    <row r="100" spans="1:6" ht="15" customHeight="1" x14ac:dyDescent="0.2">
      <c r="A100" s="21">
        <v>94</v>
      </c>
      <c r="B100" s="34">
        <v>0.295406</v>
      </c>
      <c r="C100" s="45">
        <v>0.9</v>
      </c>
      <c r="D100" s="34">
        <v>1.5756490000000001</v>
      </c>
      <c r="E100" s="34">
        <v>0.581291</v>
      </c>
      <c r="F100" s="34">
        <v>-0.44236700000000001</v>
      </c>
    </row>
    <row r="101" spans="1:6" ht="15" customHeight="1" x14ac:dyDescent="0.2">
      <c r="A101" s="25">
        <v>95</v>
      </c>
      <c r="B101" s="38">
        <v>0.29457299999999997</v>
      </c>
      <c r="C101" s="44">
        <v>0.9</v>
      </c>
      <c r="D101" s="38">
        <v>1.5845050000000001</v>
      </c>
      <c r="E101" s="38">
        <v>0.58288700000000004</v>
      </c>
      <c r="F101" s="38">
        <v>-0.44399</v>
      </c>
    </row>
    <row r="102" spans="1:6" ht="15" customHeight="1" x14ac:dyDescent="0.2">
      <c r="A102" s="21">
        <v>96</v>
      </c>
      <c r="B102" s="34">
        <v>0.29375400000000002</v>
      </c>
      <c r="C102" s="45">
        <v>0.9</v>
      </c>
      <c r="D102" s="34">
        <v>1.593294</v>
      </c>
      <c r="E102" s="34">
        <v>0.584457</v>
      </c>
      <c r="F102" s="34">
        <v>-0.44558599999999998</v>
      </c>
    </row>
    <row r="103" spans="1:6" ht="15" customHeight="1" x14ac:dyDescent="0.2">
      <c r="A103" s="25">
        <v>97</v>
      </c>
      <c r="B103" s="38">
        <v>0.29294700000000001</v>
      </c>
      <c r="C103" s="44">
        <v>0.9</v>
      </c>
      <c r="D103" s="38">
        <v>1.6020190000000001</v>
      </c>
      <c r="E103" s="38">
        <v>0.58600099999999999</v>
      </c>
      <c r="F103" s="38">
        <v>-0.44715500000000002</v>
      </c>
    </row>
    <row r="104" spans="1:6" ht="15" customHeight="1" x14ac:dyDescent="0.2">
      <c r="A104" s="21">
        <v>98</v>
      </c>
      <c r="B104" s="34">
        <v>0.292153</v>
      </c>
      <c r="C104" s="45">
        <v>0.9</v>
      </c>
      <c r="D104" s="34">
        <v>1.610679</v>
      </c>
      <c r="E104" s="34">
        <v>0.58752099999999996</v>
      </c>
      <c r="F104" s="34">
        <v>-0.44869799999999999</v>
      </c>
    </row>
    <row r="105" spans="1:6" ht="15" customHeight="1" x14ac:dyDescent="0.2">
      <c r="A105" s="25">
        <v>99</v>
      </c>
      <c r="B105" s="38">
        <v>0.29137200000000002</v>
      </c>
      <c r="C105" s="44">
        <v>0.9</v>
      </c>
      <c r="D105" s="38">
        <v>1.6192759999999999</v>
      </c>
      <c r="E105" s="38">
        <v>0.58901599999999998</v>
      </c>
      <c r="F105" s="38">
        <v>-0.45021600000000001</v>
      </c>
    </row>
    <row r="106" spans="1:6" ht="15" customHeight="1" x14ac:dyDescent="0.2">
      <c r="A106" s="41">
        <v>100</v>
      </c>
      <c r="B106" s="42">
        <v>0.29060200000000003</v>
      </c>
      <c r="C106" s="43">
        <v>0.9</v>
      </c>
      <c r="D106" s="42">
        <v>1.6278109999999999</v>
      </c>
      <c r="E106" s="42">
        <v>0.59048800000000001</v>
      </c>
      <c r="F106" s="42">
        <v>-0.451708</v>
      </c>
    </row>
    <row r="107" spans="1:6" ht="15" customHeight="1" x14ac:dyDescent="0.2">
      <c r="A107" s="25">
        <v>101</v>
      </c>
      <c r="B107" s="38"/>
      <c r="C107" s="44"/>
      <c r="D107" s="38"/>
      <c r="E107" s="38"/>
      <c r="F107" s="38"/>
    </row>
    <row r="108" spans="1:6" ht="15" customHeight="1" x14ac:dyDescent="0.2">
      <c r="A108" s="25">
        <v>102</v>
      </c>
      <c r="B108" s="38"/>
      <c r="C108" s="44"/>
      <c r="D108" s="38"/>
      <c r="E108" s="38"/>
      <c r="F108" s="38"/>
    </row>
    <row r="109" spans="1:6" ht="15" customHeight="1" x14ac:dyDescent="0.2">
      <c r="A109" s="25">
        <v>103</v>
      </c>
      <c r="B109" s="38"/>
      <c r="C109" s="44"/>
      <c r="D109" s="38"/>
      <c r="E109" s="38"/>
      <c r="F109" s="38"/>
    </row>
    <row r="110" spans="1:6" ht="15" customHeight="1" x14ac:dyDescent="0.2">
      <c r="A110" s="25">
        <v>104</v>
      </c>
      <c r="B110" s="38"/>
      <c r="C110" s="44"/>
      <c r="D110" s="38"/>
      <c r="E110" s="38"/>
      <c r="F110" s="38"/>
    </row>
    <row r="111" spans="1:6" ht="15" customHeight="1" x14ac:dyDescent="0.2">
      <c r="A111" s="25">
        <v>105</v>
      </c>
      <c r="B111" s="38"/>
      <c r="C111" s="44"/>
      <c r="D111" s="38"/>
      <c r="E111" s="38"/>
      <c r="F111" s="38"/>
    </row>
    <row r="112" spans="1:6" ht="15" customHeight="1" x14ac:dyDescent="0.2">
      <c r="A112" s="25">
        <v>106</v>
      </c>
      <c r="B112" s="38"/>
      <c r="C112" s="44"/>
      <c r="D112" s="38"/>
      <c r="E112" s="38"/>
      <c r="F112" s="38"/>
    </row>
    <row r="113" spans="1:6" ht="15" customHeight="1" x14ac:dyDescent="0.2">
      <c r="A113" s="25">
        <v>107</v>
      </c>
      <c r="B113" s="38"/>
      <c r="C113" s="44"/>
      <c r="D113" s="38"/>
      <c r="E113" s="38"/>
      <c r="F113" s="38"/>
    </row>
    <row r="114" spans="1:6" ht="15" customHeight="1" x14ac:dyDescent="0.2">
      <c r="A114" s="25">
        <v>108</v>
      </c>
      <c r="B114" s="38"/>
      <c r="C114" s="44"/>
      <c r="D114" s="38"/>
      <c r="E114" s="38"/>
      <c r="F114" s="38"/>
    </row>
    <row r="115" spans="1:6" ht="15" customHeight="1" x14ac:dyDescent="0.2">
      <c r="A115" s="25">
        <v>109</v>
      </c>
      <c r="B115" s="38"/>
      <c r="C115" s="44"/>
      <c r="D115" s="38"/>
      <c r="E115" s="38"/>
      <c r="F115" s="38"/>
    </row>
    <row r="116" spans="1:6" ht="15" customHeight="1" x14ac:dyDescent="0.2">
      <c r="A116" s="25">
        <v>110</v>
      </c>
      <c r="B116" s="38"/>
      <c r="C116" s="44"/>
      <c r="D116" s="38"/>
      <c r="E116" s="38"/>
      <c r="F116" s="38"/>
    </row>
    <row r="117" spans="1:6" ht="15" customHeight="1" x14ac:dyDescent="0.2">
      <c r="A117" s="25">
        <v>111</v>
      </c>
      <c r="B117" s="38"/>
      <c r="C117" s="44"/>
      <c r="D117" s="38"/>
      <c r="E117" s="38"/>
      <c r="F117" s="38"/>
    </row>
    <row r="118" spans="1:6" ht="15" customHeight="1" x14ac:dyDescent="0.2">
      <c r="A118" s="25">
        <v>112</v>
      </c>
      <c r="B118" s="38"/>
      <c r="C118" s="44"/>
      <c r="D118" s="38"/>
      <c r="E118" s="38"/>
      <c r="F118" s="38"/>
    </row>
    <row r="119" spans="1:6" ht="15" customHeight="1" x14ac:dyDescent="0.2">
      <c r="A119" s="25">
        <v>113</v>
      </c>
      <c r="B119" s="38"/>
      <c r="C119" s="44"/>
      <c r="D119" s="38"/>
      <c r="E119" s="38"/>
      <c r="F119" s="38"/>
    </row>
    <row r="120" spans="1:6" ht="15" customHeight="1" x14ac:dyDescent="0.2">
      <c r="A120" s="25">
        <v>114</v>
      </c>
      <c r="B120" s="38"/>
      <c r="C120" s="44"/>
      <c r="D120" s="38"/>
      <c r="E120" s="38"/>
      <c r="F120" s="38"/>
    </row>
    <row r="121" spans="1:6" ht="15" customHeight="1" x14ac:dyDescent="0.2">
      <c r="A121" s="25">
        <v>115</v>
      </c>
      <c r="B121" s="38"/>
      <c r="C121" s="44"/>
      <c r="D121" s="38"/>
      <c r="E121" s="38"/>
      <c r="F121" s="38"/>
    </row>
    <row r="122" spans="1:6" ht="15" customHeight="1" x14ac:dyDescent="0.2">
      <c r="A122" s="25">
        <v>116</v>
      </c>
      <c r="B122" s="38"/>
      <c r="C122" s="44"/>
      <c r="D122" s="38"/>
      <c r="E122" s="38"/>
      <c r="F122" s="38"/>
    </row>
    <row r="123" spans="1:6" ht="15" customHeight="1" x14ac:dyDescent="0.2">
      <c r="A123" s="25">
        <v>117</v>
      </c>
      <c r="B123" s="38"/>
      <c r="C123" s="44"/>
      <c r="D123" s="38"/>
      <c r="E123" s="38"/>
      <c r="F123" s="38"/>
    </row>
    <row r="124" spans="1:6" ht="15" customHeight="1" x14ac:dyDescent="0.2">
      <c r="A124" s="25">
        <v>118</v>
      </c>
      <c r="B124" s="38"/>
      <c r="C124" s="44"/>
      <c r="D124" s="38"/>
      <c r="E124" s="38"/>
      <c r="F124" s="38"/>
    </row>
    <row r="125" spans="1:6" ht="15" customHeight="1" x14ac:dyDescent="0.2">
      <c r="A125" s="25">
        <v>119</v>
      </c>
      <c r="B125" s="38"/>
      <c r="C125" s="44"/>
      <c r="D125" s="38"/>
      <c r="E125" s="38"/>
      <c r="F125" s="38"/>
    </row>
    <row r="126" spans="1:6" ht="15" customHeight="1" x14ac:dyDescent="0.2">
      <c r="A126" s="25">
        <v>120</v>
      </c>
      <c r="B126" s="38"/>
      <c r="C126" s="44"/>
      <c r="D126" s="38"/>
      <c r="E126" s="38"/>
      <c r="F126" s="38"/>
    </row>
  </sheetData>
  <mergeCells count="3">
    <mergeCell ref="A3:F3"/>
    <mergeCell ref="A2:F2"/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X299"/>
  <sheetViews>
    <sheetView topLeftCell="A68" zoomScaleNormal="100" workbookViewId="0">
      <selection activeCell="L14" sqref="L14"/>
    </sheetView>
  </sheetViews>
  <sheetFormatPr baseColWidth="10" defaultColWidth="8.6640625" defaultRowHeight="15" customHeight="1" x14ac:dyDescent="0.2"/>
  <cols>
    <col min="1" max="26" width="13" customWidth="1"/>
  </cols>
  <sheetData>
    <row r="1" spans="1:24" ht="22" customHeight="1" x14ac:dyDescent="0.2">
      <c r="A1" s="82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40" customHeight="1" x14ac:dyDescent="0.2">
      <c r="A2" s="80" t="s">
        <v>148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30" customHeight="1" x14ac:dyDescent="0.2">
      <c r="A3" s="79" t="s">
        <v>132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6" customHeight="1" x14ac:dyDescent="0.2"/>
    <row r="5" spans="1:24" x14ac:dyDescent="0.2"/>
    <row r="6" spans="1:24" x14ac:dyDescent="0.2"/>
    <row r="7" spans="1:24" x14ac:dyDescent="0.2"/>
    <row r="8" spans="1:24" x14ac:dyDescent="0.2"/>
    <row r="9" spans="1:24" x14ac:dyDescent="0.2"/>
    <row r="10" spans="1:24" x14ac:dyDescent="0.2"/>
    <row r="11" spans="1:24" x14ac:dyDescent="0.2"/>
    <row r="12" spans="1:24" x14ac:dyDescent="0.2"/>
    <row r="13" spans="1:24" x14ac:dyDescent="0.2"/>
    <row r="14" spans="1:24" x14ac:dyDescent="0.2"/>
    <row r="15" spans="1:24" x14ac:dyDescent="0.2"/>
    <row r="16" spans="1:2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spans="1:24" ht="42" customHeight="1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</row>
    <row r="66" spans="1:24" ht="15" customHeight="1" x14ac:dyDescent="0.2">
      <c r="A66" s="52"/>
      <c r="B66" s="52"/>
      <c r="C66" s="52"/>
      <c r="D66" s="52"/>
      <c r="E66" s="51"/>
      <c r="F66" s="51"/>
      <c r="G66" s="53"/>
      <c r="H66" s="51"/>
      <c r="I66" s="53"/>
      <c r="J66" s="51"/>
      <c r="K66" s="51"/>
      <c r="L66" s="51"/>
      <c r="M66" s="51"/>
      <c r="N66" s="51"/>
      <c r="O66" s="53"/>
      <c r="P66" s="54"/>
      <c r="Q66" s="51"/>
      <c r="R66" s="51"/>
      <c r="S66" s="51"/>
      <c r="T66" s="51"/>
      <c r="U66" s="51"/>
      <c r="V66" s="51"/>
      <c r="W66" s="51"/>
      <c r="X66" s="51"/>
    </row>
    <row r="67" spans="1:24" ht="15" customHeight="1" x14ac:dyDescent="0.2">
      <c r="A67" s="52"/>
      <c r="B67" s="52"/>
      <c r="C67" s="52"/>
      <c r="D67" s="52"/>
      <c r="E67" s="51"/>
      <c r="F67" s="51"/>
      <c r="G67" s="53"/>
      <c r="H67" s="51"/>
      <c r="I67" s="53"/>
      <c r="J67" s="51"/>
      <c r="K67" s="51"/>
      <c r="L67" s="51"/>
      <c r="M67" s="51"/>
      <c r="N67" s="51"/>
      <c r="O67" s="53"/>
      <c r="P67" s="54"/>
      <c r="Q67" s="51"/>
      <c r="R67" s="51"/>
      <c r="S67" s="51"/>
      <c r="T67" s="51"/>
      <c r="U67" s="51"/>
      <c r="V67" s="51"/>
      <c r="W67" s="51"/>
      <c r="X67" s="51"/>
    </row>
    <row r="68" spans="1:24" ht="15" customHeight="1" x14ac:dyDescent="0.2">
      <c r="A68" s="52"/>
      <c r="B68" s="52"/>
      <c r="C68" s="52"/>
      <c r="D68" s="52"/>
      <c r="E68" s="51"/>
      <c r="F68" s="51"/>
      <c r="G68" s="53"/>
      <c r="H68" s="51"/>
      <c r="I68" s="53"/>
      <c r="J68" s="51"/>
      <c r="K68" s="51"/>
      <c r="L68" s="51"/>
      <c r="M68" s="51"/>
      <c r="N68" s="51"/>
      <c r="O68" s="53"/>
      <c r="P68" s="54"/>
      <c r="Q68" s="51"/>
      <c r="R68" s="51"/>
      <c r="S68" s="51"/>
      <c r="T68" s="51"/>
      <c r="U68" s="51"/>
      <c r="V68" s="51"/>
      <c r="W68" s="51"/>
      <c r="X68" s="51"/>
    </row>
    <row r="69" spans="1:24" ht="15" customHeight="1" x14ac:dyDescent="0.2">
      <c r="A69" s="52"/>
      <c r="B69" s="52"/>
      <c r="C69" s="52"/>
      <c r="D69" s="52"/>
      <c r="E69" s="51"/>
      <c r="F69" s="51"/>
      <c r="G69" s="53"/>
      <c r="H69" s="51"/>
      <c r="I69" s="53"/>
      <c r="J69" s="51"/>
      <c r="K69" s="51"/>
      <c r="L69" s="51"/>
      <c r="M69" s="51"/>
      <c r="N69" s="51"/>
      <c r="O69" s="53"/>
      <c r="P69" s="54"/>
      <c r="Q69" s="51"/>
      <c r="R69" s="51"/>
      <c r="S69" s="51"/>
      <c r="T69" s="51"/>
      <c r="U69" s="51"/>
      <c r="V69" s="51"/>
      <c r="W69" s="51"/>
      <c r="X69" s="51"/>
    </row>
    <row r="70" spans="1:24" ht="15" customHeight="1" x14ac:dyDescent="0.2">
      <c r="A70" s="52"/>
      <c r="B70" s="52"/>
      <c r="C70" s="52"/>
      <c r="D70" s="52"/>
      <c r="E70" s="51"/>
      <c r="F70" s="51"/>
      <c r="G70" s="53"/>
      <c r="H70" s="51"/>
      <c r="I70" s="53"/>
      <c r="J70" s="51"/>
      <c r="K70" s="51"/>
      <c r="L70" s="51"/>
      <c r="M70" s="51"/>
      <c r="N70" s="51"/>
      <c r="O70" s="53"/>
      <c r="P70" s="54"/>
      <c r="Q70" s="51"/>
      <c r="R70" s="51"/>
      <c r="S70" s="51"/>
      <c r="T70" s="51"/>
      <c r="U70" s="51"/>
      <c r="V70" s="51"/>
      <c r="W70" s="51"/>
      <c r="X70" s="51"/>
    </row>
    <row r="71" spans="1:24" ht="15" customHeight="1" x14ac:dyDescent="0.2">
      <c r="A71" s="52"/>
      <c r="B71" s="52"/>
      <c r="C71" s="52"/>
      <c r="D71" s="52"/>
      <c r="E71" s="51"/>
      <c r="F71" s="51"/>
      <c r="G71" s="53"/>
      <c r="H71" s="51"/>
      <c r="I71" s="53"/>
      <c r="J71" s="51"/>
      <c r="K71" s="51"/>
      <c r="L71" s="51"/>
      <c r="M71" s="51"/>
      <c r="N71" s="51"/>
      <c r="O71" s="53"/>
      <c r="P71" s="54"/>
      <c r="Q71" s="51"/>
      <c r="R71" s="51"/>
      <c r="S71" s="51"/>
      <c r="T71" s="51"/>
      <c r="U71" s="51"/>
      <c r="V71" s="51"/>
      <c r="W71" s="51"/>
      <c r="X71" s="51"/>
    </row>
    <row r="72" spans="1:24" ht="15" customHeight="1" x14ac:dyDescent="0.2">
      <c r="A72" s="52"/>
      <c r="B72" s="52"/>
      <c r="C72" s="52"/>
      <c r="D72" s="52"/>
      <c r="E72" s="51"/>
      <c r="F72" s="51"/>
      <c r="G72" s="53"/>
      <c r="H72" s="51"/>
      <c r="I72" s="53"/>
      <c r="J72" s="51"/>
      <c r="K72" s="51"/>
      <c r="L72" s="51"/>
      <c r="M72" s="51"/>
      <c r="N72" s="51"/>
      <c r="O72" s="53"/>
      <c r="P72" s="54"/>
      <c r="Q72" s="51"/>
      <c r="R72" s="51"/>
      <c r="S72" s="51"/>
      <c r="T72" s="51"/>
      <c r="U72" s="51"/>
      <c r="V72" s="51"/>
      <c r="W72" s="51"/>
      <c r="X72" s="51"/>
    </row>
    <row r="73" spans="1:24" ht="15" customHeight="1" x14ac:dyDescent="0.2">
      <c r="A73" s="52"/>
      <c r="B73" s="52"/>
      <c r="C73" s="52"/>
      <c r="D73" s="52"/>
      <c r="E73" s="51"/>
      <c r="F73" s="51"/>
      <c r="G73" s="53"/>
      <c r="H73" s="51"/>
      <c r="I73" s="53"/>
      <c r="J73" s="51"/>
      <c r="K73" s="51"/>
      <c r="L73" s="51"/>
      <c r="M73" s="51"/>
      <c r="N73" s="51"/>
      <c r="O73" s="53"/>
      <c r="P73" s="54"/>
      <c r="Q73" s="51"/>
      <c r="R73" s="51"/>
      <c r="S73" s="51"/>
      <c r="T73" s="51"/>
      <c r="U73" s="51"/>
      <c r="V73" s="51"/>
      <c r="W73" s="51"/>
      <c r="X73" s="51"/>
    </row>
    <row r="74" spans="1:24" ht="15" customHeight="1" x14ac:dyDescent="0.2">
      <c r="A74" s="52"/>
      <c r="B74" s="52"/>
      <c r="C74" s="52"/>
      <c r="D74" s="52"/>
      <c r="E74" s="51"/>
      <c r="F74" s="51"/>
      <c r="G74" s="53"/>
      <c r="H74" s="51"/>
      <c r="I74" s="53"/>
      <c r="J74" s="51"/>
      <c r="K74" s="51"/>
      <c r="L74" s="51"/>
      <c r="M74" s="51"/>
      <c r="N74" s="51"/>
      <c r="O74" s="53"/>
      <c r="P74" s="54"/>
      <c r="Q74" s="51"/>
      <c r="R74" s="51"/>
      <c r="S74" s="51"/>
      <c r="T74" s="51"/>
      <c r="U74" s="51"/>
      <c r="V74" s="51"/>
      <c r="W74" s="51"/>
      <c r="X74" s="51"/>
    </row>
    <row r="75" spans="1:24" ht="15" customHeight="1" x14ac:dyDescent="0.2">
      <c r="A75" s="52"/>
      <c r="B75" s="52"/>
      <c r="C75" s="52"/>
      <c r="D75" s="52"/>
      <c r="E75" s="51"/>
      <c r="F75" s="51"/>
      <c r="G75" s="53"/>
      <c r="H75" s="51"/>
      <c r="I75" s="53"/>
      <c r="J75" s="51"/>
      <c r="K75" s="51"/>
      <c r="L75" s="51"/>
      <c r="M75" s="51"/>
      <c r="N75" s="51"/>
      <c r="O75" s="53"/>
      <c r="P75" s="54"/>
      <c r="Q75" s="51"/>
      <c r="R75" s="51"/>
      <c r="S75" s="51"/>
      <c r="T75" s="51"/>
      <c r="U75" s="51"/>
      <c r="V75" s="51"/>
      <c r="W75" s="51"/>
      <c r="X75" s="51"/>
    </row>
    <row r="76" spans="1:24" ht="15" customHeight="1" x14ac:dyDescent="0.2">
      <c r="A76" s="52"/>
      <c r="B76" s="52"/>
      <c r="C76" s="52"/>
      <c r="D76" s="52"/>
      <c r="E76" s="51"/>
      <c r="F76" s="51"/>
      <c r="G76" s="53"/>
      <c r="H76" s="51"/>
      <c r="I76" s="53"/>
      <c r="J76" s="51"/>
      <c r="K76" s="51"/>
      <c r="L76" s="51"/>
      <c r="M76" s="51"/>
      <c r="N76" s="51"/>
      <c r="O76" s="53"/>
      <c r="P76" s="54"/>
      <c r="Q76" s="51"/>
      <c r="R76" s="51"/>
      <c r="S76" s="51"/>
      <c r="T76" s="51"/>
      <c r="U76" s="51"/>
      <c r="V76" s="51"/>
      <c r="W76" s="51"/>
      <c r="X76" s="51"/>
    </row>
    <row r="77" spans="1:24" ht="15" customHeight="1" x14ac:dyDescent="0.2">
      <c r="A77" s="52"/>
      <c r="B77" s="52"/>
      <c r="C77" s="52"/>
      <c r="D77" s="52"/>
      <c r="E77" s="51"/>
      <c r="F77" s="51"/>
      <c r="G77" s="53"/>
      <c r="H77" s="51"/>
      <c r="I77" s="53"/>
      <c r="J77" s="51"/>
      <c r="K77" s="51"/>
      <c r="L77" s="51"/>
      <c r="M77" s="51"/>
      <c r="N77" s="51"/>
      <c r="O77" s="53"/>
      <c r="P77" s="54"/>
      <c r="Q77" s="51"/>
      <c r="R77" s="51"/>
      <c r="S77" s="51"/>
      <c r="T77" s="51"/>
      <c r="U77" s="51"/>
      <c r="V77" s="51"/>
      <c r="W77" s="51"/>
      <c r="X77" s="51"/>
    </row>
    <row r="78" spans="1:24" ht="15" customHeight="1" x14ac:dyDescent="0.2">
      <c r="A78" s="52"/>
      <c r="B78" s="52"/>
      <c r="C78" s="52"/>
      <c r="D78" s="52"/>
      <c r="E78" s="51"/>
      <c r="F78" s="51"/>
      <c r="G78" s="53"/>
      <c r="H78" s="51"/>
      <c r="I78" s="53"/>
      <c r="J78" s="51"/>
      <c r="K78" s="51"/>
      <c r="L78" s="51"/>
      <c r="M78" s="51"/>
      <c r="N78" s="51"/>
      <c r="O78" s="53"/>
      <c r="P78" s="54"/>
      <c r="Q78" s="51"/>
      <c r="R78" s="51"/>
      <c r="S78" s="51"/>
      <c r="T78" s="51"/>
      <c r="U78" s="51"/>
      <c r="V78" s="51"/>
      <c r="W78" s="51"/>
      <c r="X78" s="51"/>
    </row>
    <row r="79" spans="1:24" ht="15" customHeight="1" x14ac:dyDescent="0.2">
      <c r="A79" s="52"/>
      <c r="B79" s="52"/>
      <c r="C79" s="52"/>
      <c r="D79" s="52"/>
      <c r="E79" s="51"/>
      <c r="F79" s="51"/>
      <c r="G79" s="53"/>
      <c r="H79" s="51"/>
      <c r="I79" s="53"/>
      <c r="J79" s="51"/>
      <c r="K79" s="51"/>
      <c r="L79" s="51"/>
      <c r="M79" s="51"/>
      <c r="N79" s="51"/>
      <c r="O79" s="53"/>
      <c r="P79" s="54"/>
      <c r="Q79" s="51"/>
      <c r="R79" s="51"/>
      <c r="S79" s="51"/>
      <c r="T79" s="51"/>
      <c r="U79" s="51"/>
      <c r="V79" s="51"/>
      <c r="W79" s="51"/>
      <c r="X79" s="51"/>
    </row>
    <row r="80" spans="1:24" ht="15" customHeight="1" x14ac:dyDescent="0.2">
      <c r="A80" s="52"/>
      <c r="B80" s="52"/>
      <c r="C80" s="52"/>
      <c r="D80" s="52"/>
      <c r="E80" s="51"/>
      <c r="F80" s="51"/>
      <c r="G80" s="53"/>
      <c r="H80" s="51"/>
      <c r="I80" s="53"/>
      <c r="J80" s="51"/>
      <c r="K80" s="51"/>
      <c r="L80" s="51"/>
      <c r="M80" s="51"/>
      <c r="N80" s="51"/>
      <c r="O80" s="53"/>
      <c r="P80" s="54"/>
      <c r="Q80" s="51"/>
      <c r="R80" s="51"/>
      <c r="S80" s="51"/>
      <c r="T80" s="51"/>
      <c r="U80" s="51"/>
      <c r="V80" s="51"/>
      <c r="W80" s="51"/>
      <c r="X80" s="51"/>
    </row>
    <row r="81" spans="1:24" ht="15" customHeight="1" x14ac:dyDescent="0.2">
      <c r="A81" s="52"/>
      <c r="B81" s="52"/>
      <c r="C81" s="52"/>
      <c r="D81" s="52"/>
      <c r="E81" s="51"/>
      <c r="F81" s="51"/>
      <c r="G81" s="53"/>
      <c r="H81" s="51"/>
      <c r="I81" s="53"/>
      <c r="J81" s="51"/>
      <c r="K81" s="51"/>
      <c r="L81" s="51"/>
      <c r="M81" s="51"/>
      <c r="N81" s="51"/>
      <c r="O81" s="53"/>
      <c r="P81" s="54"/>
      <c r="Q81" s="51"/>
      <c r="R81" s="51"/>
      <c r="S81" s="51"/>
      <c r="T81" s="51"/>
      <c r="U81" s="51"/>
      <c r="V81" s="51"/>
      <c r="W81" s="51"/>
      <c r="X81" s="51"/>
    </row>
    <row r="82" spans="1:24" ht="15" customHeight="1" x14ac:dyDescent="0.2">
      <c r="A82" s="52"/>
      <c r="B82" s="52"/>
      <c r="C82" s="52"/>
      <c r="D82" s="52"/>
      <c r="E82" s="51"/>
      <c r="F82" s="51"/>
      <c r="G82" s="53"/>
      <c r="H82" s="51"/>
      <c r="I82" s="53"/>
      <c r="J82" s="51"/>
      <c r="K82" s="51"/>
      <c r="L82" s="51"/>
      <c r="M82" s="51"/>
      <c r="N82" s="51"/>
      <c r="O82" s="53"/>
      <c r="P82" s="54"/>
      <c r="Q82" s="51"/>
      <c r="R82" s="51"/>
      <c r="S82" s="51"/>
      <c r="T82" s="51"/>
      <c r="U82" s="51"/>
      <c r="V82" s="51"/>
      <c r="W82" s="51"/>
      <c r="X82" s="51"/>
    </row>
    <row r="83" spans="1:24" ht="15" customHeight="1" x14ac:dyDescent="0.2">
      <c r="A83" s="52"/>
      <c r="B83" s="52"/>
      <c r="C83" s="52"/>
      <c r="D83" s="52"/>
      <c r="E83" s="51"/>
      <c r="F83" s="51"/>
      <c r="G83" s="53"/>
      <c r="H83" s="51"/>
      <c r="I83" s="53"/>
      <c r="J83" s="51"/>
      <c r="K83" s="51"/>
      <c r="L83" s="51"/>
      <c r="M83" s="51"/>
      <c r="N83" s="51"/>
      <c r="O83" s="53"/>
      <c r="P83" s="54"/>
      <c r="Q83" s="51"/>
      <c r="R83" s="51"/>
      <c r="S83" s="51"/>
      <c r="T83" s="51"/>
      <c r="U83" s="51"/>
      <c r="V83" s="51"/>
      <c r="W83" s="51"/>
      <c r="X83" s="51"/>
    </row>
    <row r="84" spans="1:24" ht="15" customHeight="1" x14ac:dyDescent="0.2">
      <c r="A84" s="52"/>
      <c r="B84" s="52"/>
      <c r="C84" s="52"/>
      <c r="D84" s="52"/>
      <c r="E84" s="51"/>
      <c r="F84" s="51"/>
      <c r="G84" s="53"/>
      <c r="H84" s="51"/>
      <c r="I84" s="53"/>
      <c r="J84" s="51"/>
      <c r="K84" s="51"/>
      <c r="L84" s="51"/>
      <c r="M84" s="51"/>
      <c r="N84" s="51"/>
      <c r="O84" s="53"/>
      <c r="P84" s="54"/>
      <c r="Q84" s="51"/>
      <c r="R84" s="51"/>
      <c r="S84" s="51"/>
      <c r="T84" s="51"/>
      <c r="U84" s="51"/>
      <c r="V84" s="51"/>
      <c r="W84" s="51"/>
      <c r="X84" s="51"/>
    </row>
    <row r="85" spans="1:24" ht="15" customHeight="1" x14ac:dyDescent="0.2">
      <c r="A85" s="52"/>
      <c r="B85" s="52"/>
      <c r="C85" s="52"/>
      <c r="D85" s="52"/>
      <c r="E85" s="51"/>
      <c r="F85" s="51"/>
      <c r="G85" s="53"/>
      <c r="H85" s="51"/>
      <c r="I85" s="53"/>
      <c r="J85" s="51"/>
      <c r="K85" s="51"/>
      <c r="L85" s="51"/>
      <c r="M85" s="51"/>
      <c r="N85" s="51"/>
      <c r="O85" s="53"/>
      <c r="P85" s="54"/>
      <c r="Q85" s="51"/>
      <c r="R85" s="51"/>
      <c r="S85" s="51"/>
      <c r="T85" s="51"/>
      <c r="U85" s="51"/>
      <c r="V85" s="51"/>
      <c r="W85" s="51"/>
      <c r="X85" s="51"/>
    </row>
    <row r="86" spans="1:24" ht="15" customHeight="1" x14ac:dyDescent="0.2">
      <c r="A86" s="52"/>
      <c r="B86" s="52"/>
      <c r="C86" s="52"/>
      <c r="D86" s="52"/>
      <c r="E86" s="51"/>
      <c r="F86" s="51"/>
      <c r="G86" s="53"/>
      <c r="H86" s="51"/>
      <c r="I86" s="53"/>
      <c r="J86" s="51"/>
      <c r="K86" s="51"/>
      <c r="L86" s="51"/>
      <c r="M86" s="51"/>
      <c r="N86" s="51"/>
      <c r="O86" s="53"/>
      <c r="P86" s="54"/>
      <c r="Q86" s="51"/>
      <c r="R86" s="51"/>
      <c r="S86" s="51"/>
      <c r="T86" s="51"/>
      <c r="U86" s="51"/>
      <c r="V86" s="51"/>
      <c r="W86" s="51"/>
      <c r="X86" s="51"/>
    </row>
    <row r="87" spans="1:24" ht="15" customHeight="1" x14ac:dyDescent="0.2">
      <c r="A87" s="52"/>
      <c r="B87" s="52"/>
      <c r="C87" s="52"/>
      <c r="D87" s="52"/>
      <c r="E87" s="51"/>
      <c r="F87" s="51"/>
      <c r="G87" s="53"/>
      <c r="H87" s="51"/>
      <c r="I87" s="53"/>
      <c r="J87" s="51"/>
      <c r="K87" s="51"/>
      <c r="L87" s="51"/>
      <c r="M87" s="51"/>
      <c r="N87" s="51"/>
      <c r="O87" s="53"/>
      <c r="P87" s="54"/>
      <c r="Q87" s="51"/>
      <c r="R87" s="51"/>
      <c r="S87" s="51"/>
      <c r="T87" s="51"/>
      <c r="U87" s="51"/>
      <c r="V87" s="51"/>
      <c r="W87" s="51"/>
      <c r="X87" s="51"/>
    </row>
    <row r="88" spans="1:24" ht="15" customHeight="1" x14ac:dyDescent="0.2">
      <c r="A88" s="52"/>
      <c r="B88" s="52"/>
      <c r="C88" s="52"/>
      <c r="D88" s="52"/>
      <c r="E88" s="51"/>
      <c r="F88" s="51"/>
      <c r="G88" s="53"/>
      <c r="H88" s="51"/>
      <c r="I88" s="53"/>
      <c r="J88" s="51"/>
      <c r="K88" s="51"/>
      <c r="L88" s="51"/>
      <c r="M88" s="51"/>
      <c r="N88" s="51"/>
      <c r="O88" s="53"/>
      <c r="P88" s="54"/>
      <c r="Q88" s="51"/>
      <c r="R88" s="51"/>
      <c r="S88" s="51"/>
      <c r="T88" s="51"/>
      <c r="U88" s="51"/>
      <c r="V88" s="51"/>
      <c r="W88" s="51"/>
      <c r="X88" s="51"/>
    </row>
    <row r="89" spans="1:24" ht="15" customHeight="1" x14ac:dyDescent="0.2">
      <c r="A89" s="52"/>
      <c r="B89" s="52"/>
      <c r="C89" s="52"/>
      <c r="D89" s="52"/>
      <c r="E89" s="51"/>
      <c r="F89" s="51"/>
      <c r="G89" s="53"/>
      <c r="H89" s="51"/>
      <c r="I89" s="53"/>
      <c r="J89" s="51"/>
      <c r="K89" s="51"/>
      <c r="L89" s="51"/>
      <c r="M89" s="51"/>
      <c r="N89" s="51"/>
      <c r="O89" s="53"/>
      <c r="P89" s="54"/>
      <c r="Q89" s="51"/>
      <c r="R89" s="51"/>
      <c r="S89" s="51"/>
      <c r="T89" s="51"/>
      <c r="U89" s="51"/>
      <c r="V89" s="51"/>
      <c r="W89" s="51"/>
      <c r="X89" s="51"/>
    </row>
    <row r="90" spans="1:24" ht="15" customHeight="1" x14ac:dyDescent="0.2">
      <c r="A90" s="52"/>
      <c r="B90" s="52"/>
      <c r="C90" s="52"/>
      <c r="D90" s="52"/>
      <c r="E90" s="51"/>
      <c r="F90" s="51"/>
      <c r="G90" s="53"/>
      <c r="H90" s="51"/>
      <c r="I90" s="53"/>
      <c r="J90" s="51"/>
      <c r="K90" s="51"/>
      <c r="L90" s="51"/>
      <c r="M90" s="51"/>
      <c r="N90" s="51"/>
      <c r="O90" s="53"/>
      <c r="P90" s="54"/>
      <c r="Q90" s="51"/>
      <c r="R90" s="51"/>
      <c r="S90" s="51"/>
      <c r="T90" s="51"/>
      <c r="U90" s="51"/>
      <c r="V90" s="51"/>
      <c r="W90" s="51"/>
      <c r="X90" s="51"/>
    </row>
    <row r="91" spans="1:24" ht="15" customHeight="1" x14ac:dyDescent="0.2">
      <c r="A91" s="52"/>
      <c r="B91" s="52"/>
      <c r="C91" s="52"/>
      <c r="D91" s="52"/>
      <c r="E91" s="51"/>
      <c r="F91" s="51"/>
      <c r="G91" s="53"/>
      <c r="H91" s="51"/>
      <c r="I91" s="53"/>
      <c r="J91" s="51"/>
      <c r="K91" s="51"/>
      <c r="L91" s="51"/>
      <c r="M91" s="51"/>
      <c r="N91" s="51"/>
      <c r="O91" s="53"/>
      <c r="P91" s="54"/>
      <c r="Q91" s="51"/>
      <c r="R91" s="51"/>
      <c r="S91" s="51"/>
      <c r="T91" s="51"/>
      <c r="U91" s="51"/>
      <c r="V91" s="51"/>
      <c r="W91" s="51"/>
      <c r="X91" s="51"/>
    </row>
    <row r="92" spans="1:24" ht="15" customHeight="1" x14ac:dyDescent="0.2">
      <c r="A92" s="52"/>
      <c r="B92" s="52"/>
      <c r="C92" s="52"/>
      <c r="D92" s="52"/>
      <c r="E92" s="51"/>
      <c r="F92" s="51"/>
      <c r="G92" s="53"/>
      <c r="H92" s="51"/>
      <c r="I92" s="53"/>
      <c r="J92" s="51"/>
      <c r="K92" s="51"/>
      <c r="L92" s="51"/>
      <c r="M92" s="51"/>
      <c r="N92" s="51"/>
      <c r="O92" s="53"/>
      <c r="P92" s="54"/>
      <c r="Q92" s="51"/>
      <c r="R92" s="51"/>
      <c r="S92" s="51"/>
      <c r="T92" s="51"/>
      <c r="U92" s="51"/>
      <c r="V92" s="51"/>
      <c r="W92" s="51"/>
      <c r="X92" s="51"/>
    </row>
    <row r="93" spans="1:24" ht="15" customHeight="1" x14ac:dyDescent="0.2">
      <c r="A93" s="52"/>
      <c r="B93" s="52"/>
      <c r="C93" s="52"/>
      <c r="D93" s="52"/>
      <c r="E93" s="51"/>
      <c r="F93" s="51"/>
      <c r="G93" s="53"/>
      <c r="H93" s="51"/>
      <c r="I93" s="53"/>
      <c r="J93" s="51"/>
      <c r="K93" s="51"/>
      <c r="L93" s="51"/>
      <c r="M93" s="51"/>
      <c r="N93" s="51"/>
      <c r="O93" s="53"/>
      <c r="P93" s="54"/>
      <c r="Q93" s="51"/>
      <c r="R93" s="51"/>
      <c r="S93" s="51"/>
      <c r="T93" s="51"/>
      <c r="U93" s="51"/>
      <c r="V93" s="51"/>
      <c r="W93" s="51"/>
      <c r="X93" s="51"/>
    </row>
    <row r="94" spans="1:24" ht="15" customHeight="1" x14ac:dyDescent="0.2">
      <c r="A94" s="52"/>
      <c r="B94" s="52"/>
      <c r="C94" s="52"/>
      <c r="D94" s="52"/>
      <c r="E94" s="51"/>
      <c r="F94" s="51"/>
      <c r="G94" s="53"/>
      <c r="H94" s="51"/>
      <c r="I94" s="53"/>
      <c r="J94" s="51"/>
      <c r="K94" s="51"/>
      <c r="L94" s="51"/>
      <c r="M94" s="51"/>
      <c r="N94" s="51"/>
      <c r="O94" s="53"/>
      <c r="P94" s="54"/>
      <c r="Q94" s="51"/>
      <c r="R94" s="51"/>
      <c r="S94" s="51"/>
      <c r="T94" s="51"/>
      <c r="U94" s="51"/>
      <c r="V94" s="51"/>
      <c r="W94" s="51"/>
      <c r="X94" s="51"/>
    </row>
    <row r="95" spans="1:24" ht="15" customHeight="1" x14ac:dyDescent="0.2">
      <c r="A95" s="52"/>
      <c r="B95" s="52"/>
      <c r="C95" s="52"/>
      <c r="D95" s="52"/>
      <c r="E95" s="51"/>
      <c r="F95" s="51"/>
      <c r="G95" s="53"/>
      <c r="H95" s="51"/>
      <c r="I95" s="53"/>
      <c r="J95" s="51"/>
      <c r="K95" s="51"/>
      <c r="L95" s="51"/>
      <c r="M95" s="51"/>
      <c r="N95" s="51"/>
      <c r="O95" s="53"/>
      <c r="P95" s="54"/>
      <c r="Q95" s="51"/>
      <c r="R95" s="51"/>
      <c r="S95" s="51"/>
      <c r="T95" s="51"/>
      <c r="U95" s="51"/>
      <c r="V95" s="51"/>
      <c r="W95" s="51"/>
      <c r="X95" s="51"/>
    </row>
    <row r="96" spans="1:24" ht="15" customHeight="1" x14ac:dyDescent="0.2">
      <c r="A96" s="52"/>
      <c r="B96" s="52"/>
      <c r="C96" s="52"/>
      <c r="D96" s="52"/>
      <c r="E96" s="51"/>
      <c r="F96" s="51"/>
      <c r="G96" s="53"/>
      <c r="H96" s="51"/>
      <c r="I96" s="53"/>
      <c r="J96" s="51"/>
      <c r="K96" s="51"/>
      <c r="L96" s="51"/>
      <c r="M96" s="51"/>
      <c r="N96" s="51"/>
      <c r="O96" s="53"/>
      <c r="P96" s="54"/>
      <c r="Q96" s="51"/>
      <c r="R96" s="51"/>
      <c r="S96" s="51"/>
      <c r="T96" s="51"/>
      <c r="U96" s="51"/>
      <c r="V96" s="51"/>
      <c r="W96" s="51"/>
      <c r="X96" s="51"/>
    </row>
    <row r="97" spans="1:24" ht="15" customHeight="1" x14ac:dyDescent="0.2">
      <c r="A97" s="52"/>
      <c r="B97" s="52"/>
      <c r="C97" s="52"/>
      <c r="D97" s="52"/>
      <c r="E97" s="51"/>
      <c r="F97" s="51"/>
      <c r="G97" s="53"/>
      <c r="H97" s="51"/>
      <c r="I97" s="53"/>
      <c r="J97" s="51"/>
      <c r="K97" s="51"/>
      <c r="L97" s="51"/>
      <c r="M97" s="51"/>
      <c r="N97" s="51"/>
      <c r="O97" s="53"/>
      <c r="P97" s="54"/>
      <c r="Q97" s="51"/>
      <c r="R97" s="51"/>
      <c r="S97" s="51"/>
      <c r="T97" s="51"/>
      <c r="U97" s="51"/>
      <c r="V97" s="51"/>
      <c r="W97" s="51"/>
      <c r="X97" s="51"/>
    </row>
    <row r="98" spans="1:24" ht="15" customHeight="1" x14ac:dyDescent="0.2">
      <c r="A98" s="52"/>
      <c r="B98" s="52"/>
      <c r="C98" s="52"/>
      <c r="D98" s="52"/>
      <c r="E98" s="51"/>
      <c r="F98" s="51"/>
      <c r="G98" s="53"/>
      <c r="H98" s="51"/>
      <c r="I98" s="53"/>
      <c r="J98" s="51"/>
      <c r="K98" s="51"/>
      <c r="L98" s="51"/>
      <c r="M98" s="51"/>
      <c r="N98" s="51"/>
      <c r="O98" s="53"/>
      <c r="P98" s="54"/>
      <c r="Q98" s="51"/>
      <c r="R98" s="51"/>
      <c r="S98" s="51"/>
      <c r="T98" s="51"/>
      <c r="U98" s="51"/>
      <c r="V98" s="51"/>
      <c r="W98" s="51"/>
      <c r="X98" s="51"/>
    </row>
    <row r="99" spans="1:24" ht="15" customHeight="1" x14ac:dyDescent="0.2">
      <c r="A99" s="52"/>
      <c r="B99" s="52"/>
      <c r="C99" s="52"/>
      <c r="D99" s="52"/>
      <c r="E99" s="51"/>
      <c r="F99" s="51"/>
      <c r="G99" s="53"/>
      <c r="H99" s="51"/>
      <c r="I99" s="53"/>
      <c r="J99" s="51"/>
      <c r="K99" s="51"/>
      <c r="L99" s="51"/>
      <c r="M99" s="51"/>
      <c r="N99" s="51"/>
      <c r="O99" s="53"/>
      <c r="P99" s="54"/>
      <c r="Q99" s="51"/>
      <c r="R99" s="51"/>
      <c r="S99" s="51"/>
      <c r="T99" s="51"/>
      <c r="U99" s="51"/>
      <c r="V99" s="51"/>
      <c r="W99" s="51"/>
      <c r="X99" s="51"/>
    </row>
    <row r="100" spans="1:24" ht="15" customHeight="1" x14ac:dyDescent="0.2">
      <c r="A100" s="52"/>
      <c r="B100" s="52"/>
      <c r="C100" s="52"/>
      <c r="D100" s="52"/>
      <c r="E100" s="51"/>
      <c r="F100" s="51"/>
      <c r="G100" s="53"/>
      <c r="H100" s="51"/>
      <c r="I100" s="53"/>
      <c r="J100" s="51"/>
      <c r="K100" s="51"/>
      <c r="L100" s="51"/>
      <c r="M100" s="51"/>
      <c r="N100" s="51"/>
      <c r="O100" s="53"/>
      <c r="P100" s="54"/>
      <c r="Q100" s="51"/>
      <c r="R100" s="51"/>
      <c r="S100" s="51"/>
      <c r="T100" s="51"/>
      <c r="U100" s="51"/>
      <c r="V100" s="51"/>
      <c r="W100" s="51"/>
      <c r="X100" s="51"/>
    </row>
    <row r="101" spans="1:24" ht="15" customHeight="1" x14ac:dyDescent="0.2">
      <c r="A101" s="52"/>
      <c r="B101" s="52"/>
      <c r="C101" s="52"/>
      <c r="D101" s="52"/>
      <c r="E101" s="51"/>
      <c r="F101" s="51"/>
      <c r="G101" s="53"/>
      <c r="H101" s="51"/>
      <c r="I101" s="53"/>
      <c r="J101" s="51"/>
      <c r="K101" s="51"/>
      <c r="L101" s="51"/>
      <c r="M101" s="51"/>
      <c r="N101" s="51"/>
      <c r="O101" s="53"/>
      <c r="P101" s="54"/>
      <c r="Q101" s="51"/>
      <c r="R101" s="51"/>
      <c r="S101" s="51"/>
      <c r="T101" s="51"/>
      <c r="U101" s="51"/>
      <c r="V101" s="51"/>
      <c r="W101" s="51"/>
      <c r="X101" s="51"/>
    </row>
    <row r="102" spans="1:24" ht="15" customHeight="1" x14ac:dyDescent="0.2">
      <c r="A102" s="52"/>
      <c r="B102" s="52"/>
      <c r="C102" s="52"/>
      <c r="D102" s="52"/>
      <c r="E102" s="51"/>
      <c r="F102" s="51"/>
      <c r="G102" s="53"/>
      <c r="H102" s="51"/>
      <c r="I102" s="53"/>
      <c r="J102" s="51"/>
      <c r="K102" s="51"/>
      <c r="L102" s="51"/>
      <c r="M102" s="51"/>
      <c r="N102" s="51"/>
      <c r="O102" s="53"/>
      <c r="P102" s="54"/>
      <c r="Q102" s="51"/>
      <c r="R102" s="51"/>
      <c r="S102" s="51"/>
      <c r="T102" s="51"/>
      <c r="U102" s="51"/>
      <c r="V102" s="51"/>
      <c r="W102" s="51"/>
      <c r="X102" s="51"/>
    </row>
    <row r="103" spans="1:24" ht="15" customHeight="1" x14ac:dyDescent="0.2">
      <c r="A103" s="52"/>
      <c r="B103" s="52"/>
      <c r="C103" s="52"/>
      <c r="D103" s="52"/>
      <c r="E103" s="51"/>
      <c r="F103" s="51"/>
      <c r="G103" s="53"/>
      <c r="H103" s="51"/>
      <c r="I103" s="53"/>
      <c r="J103" s="51"/>
      <c r="K103" s="51"/>
      <c r="L103" s="51"/>
      <c r="M103" s="51"/>
      <c r="N103" s="51"/>
      <c r="O103" s="53"/>
      <c r="P103" s="54"/>
      <c r="Q103" s="51"/>
      <c r="R103" s="51"/>
      <c r="S103" s="51"/>
      <c r="T103" s="51"/>
      <c r="U103" s="51"/>
      <c r="V103" s="51"/>
      <c r="W103" s="51"/>
      <c r="X103" s="51"/>
    </row>
    <row r="104" spans="1:24" ht="15" customHeight="1" x14ac:dyDescent="0.2">
      <c r="A104" s="52"/>
      <c r="B104" s="52"/>
      <c r="C104" s="52"/>
      <c r="D104" s="52"/>
      <c r="E104" s="51"/>
      <c r="F104" s="51"/>
      <c r="G104" s="53"/>
      <c r="H104" s="51"/>
      <c r="I104" s="53"/>
      <c r="J104" s="51"/>
      <c r="K104" s="51"/>
      <c r="L104" s="51"/>
      <c r="M104" s="51"/>
      <c r="N104" s="51"/>
      <c r="O104" s="53"/>
      <c r="P104" s="54"/>
      <c r="Q104" s="51"/>
      <c r="R104" s="51"/>
      <c r="S104" s="51"/>
      <c r="T104" s="51"/>
      <c r="U104" s="51"/>
      <c r="V104" s="51"/>
      <c r="W104" s="51"/>
      <c r="X104" s="51"/>
    </row>
    <row r="105" spans="1:24" ht="15" customHeight="1" x14ac:dyDescent="0.2">
      <c r="A105" s="52"/>
      <c r="B105" s="52"/>
      <c r="C105" s="52"/>
      <c r="D105" s="52"/>
      <c r="E105" s="51"/>
      <c r="F105" s="51"/>
      <c r="G105" s="53"/>
      <c r="H105" s="51"/>
      <c r="I105" s="53"/>
      <c r="J105" s="51"/>
      <c r="K105" s="51"/>
      <c r="L105" s="51"/>
      <c r="M105" s="51"/>
      <c r="N105" s="51"/>
      <c r="O105" s="53"/>
      <c r="P105" s="54"/>
      <c r="Q105" s="51"/>
      <c r="R105" s="51"/>
      <c r="S105" s="51"/>
      <c r="T105" s="51"/>
      <c r="U105" s="51"/>
      <c r="V105" s="51"/>
      <c r="W105" s="51"/>
      <c r="X105" s="51"/>
    </row>
    <row r="106" spans="1:24" ht="15" customHeight="1" x14ac:dyDescent="0.2">
      <c r="A106" s="52"/>
      <c r="B106" s="52"/>
      <c r="C106" s="52"/>
      <c r="D106" s="52"/>
      <c r="E106" s="51"/>
      <c r="F106" s="51"/>
      <c r="G106" s="53"/>
      <c r="H106" s="51"/>
      <c r="I106" s="53"/>
      <c r="J106" s="51"/>
      <c r="K106" s="51"/>
      <c r="L106" s="51"/>
      <c r="M106" s="51"/>
      <c r="N106" s="51"/>
      <c r="O106" s="53"/>
      <c r="P106" s="54"/>
      <c r="Q106" s="51"/>
      <c r="R106" s="51"/>
      <c r="S106" s="51"/>
      <c r="T106" s="51"/>
      <c r="U106" s="51"/>
      <c r="V106" s="51"/>
      <c r="W106" s="51"/>
      <c r="X106" s="51"/>
    </row>
    <row r="107" spans="1:24" ht="15" customHeight="1" x14ac:dyDescent="0.2">
      <c r="A107" s="52"/>
      <c r="B107" s="52"/>
      <c r="C107" s="52"/>
      <c r="D107" s="52"/>
      <c r="E107" s="51"/>
      <c r="F107" s="51"/>
      <c r="G107" s="53"/>
      <c r="H107" s="51"/>
      <c r="I107" s="53"/>
      <c r="J107" s="51"/>
      <c r="K107" s="51"/>
      <c r="L107" s="51"/>
      <c r="M107" s="51"/>
      <c r="N107" s="51"/>
      <c r="O107" s="53"/>
      <c r="P107" s="54"/>
      <c r="Q107" s="51"/>
      <c r="R107" s="51"/>
      <c r="S107" s="51"/>
      <c r="T107" s="51"/>
      <c r="U107" s="51"/>
      <c r="V107" s="51"/>
      <c r="W107" s="51"/>
      <c r="X107" s="51"/>
    </row>
    <row r="108" spans="1:24" ht="15" customHeight="1" x14ac:dyDescent="0.2">
      <c r="A108" s="52"/>
      <c r="B108" s="52"/>
      <c r="C108" s="52"/>
      <c r="D108" s="52"/>
      <c r="E108" s="51"/>
      <c r="F108" s="51"/>
      <c r="G108" s="53"/>
      <c r="H108" s="51"/>
      <c r="I108" s="53"/>
      <c r="J108" s="51"/>
      <c r="K108" s="51"/>
      <c r="L108" s="51"/>
      <c r="M108" s="51"/>
      <c r="N108" s="51"/>
      <c r="O108" s="53"/>
      <c r="P108" s="54"/>
      <c r="Q108" s="51"/>
      <c r="R108" s="51"/>
      <c r="S108" s="51"/>
      <c r="T108" s="51"/>
      <c r="U108" s="51"/>
      <c r="V108" s="51"/>
      <c r="W108" s="51"/>
      <c r="X108" s="51"/>
    </row>
    <row r="109" spans="1:24" ht="15" customHeight="1" x14ac:dyDescent="0.2">
      <c r="A109" s="52"/>
      <c r="B109" s="52"/>
      <c r="C109" s="52"/>
      <c r="D109" s="52"/>
      <c r="E109" s="51"/>
      <c r="F109" s="51"/>
      <c r="G109" s="53"/>
      <c r="H109" s="51"/>
      <c r="I109" s="53"/>
      <c r="J109" s="51"/>
      <c r="K109" s="51"/>
      <c r="L109" s="51"/>
      <c r="M109" s="51"/>
      <c r="N109" s="51"/>
      <c r="O109" s="53"/>
      <c r="P109" s="54"/>
      <c r="Q109" s="51"/>
      <c r="R109" s="51"/>
      <c r="S109" s="51"/>
      <c r="T109" s="51"/>
      <c r="U109" s="51"/>
      <c r="V109" s="51"/>
      <c r="W109" s="51"/>
      <c r="X109" s="51"/>
    </row>
    <row r="110" spans="1:24" ht="15" customHeight="1" x14ac:dyDescent="0.2">
      <c r="A110" s="52"/>
      <c r="B110" s="52"/>
      <c r="C110" s="52"/>
      <c r="D110" s="52"/>
      <c r="E110" s="51"/>
      <c r="F110" s="51"/>
      <c r="G110" s="53"/>
      <c r="H110" s="51"/>
      <c r="I110" s="53"/>
      <c r="J110" s="51"/>
      <c r="K110" s="51"/>
      <c r="L110" s="51"/>
      <c r="M110" s="51"/>
      <c r="N110" s="51"/>
      <c r="O110" s="53"/>
      <c r="P110" s="54"/>
      <c r="Q110" s="51"/>
      <c r="R110" s="51"/>
      <c r="S110" s="51"/>
      <c r="T110" s="51"/>
      <c r="U110" s="51"/>
      <c r="V110" s="51"/>
      <c r="W110" s="51"/>
      <c r="X110" s="51"/>
    </row>
    <row r="111" spans="1:24" ht="15" customHeight="1" x14ac:dyDescent="0.2">
      <c r="A111" s="52"/>
      <c r="B111" s="52"/>
      <c r="C111" s="52"/>
      <c r="D111" s="52"/>
      <c r="E111" s="51"/>
      <c r="F111" s="51"/>
      <c r="G111" s="53"/>
      <c r="H111" s="51"/>
      <c r="I111" s="53"/>
      <c r="J111" s="51"/>
      <c r="K111" s="51"/>
      <c r="L111" s="51"/>
      <c r="M111" s="51"/>
      <c r="N111" s="51"/>
      <c r="O111" s="53"/>
      <c r="P111" s="54"/>
      <c r="Q111" s="51"/>
      <c r="R111" s="51"/>
      <c r="S111" s="51"/>
      <c r="T111" s="51"/>
      <c r="U111" s="51"/>
      <c r="V111" s="51"/>
      <c r="W111" s="51"/>
      <c r="X111" s="51"/>
    </row>
    <row r="112" spans="1:24" ht="15" customHeight="1" x14ac:dyDescent="0.2">
      <c r="A112" s="52"/>
      <c r="B112" s="52"/>
      <c r="C112" s="52"/>
      <c r="D112" s="52"/>
      <c r="E112" s="51"/>
      <c r="F112" s="51"/>
      <c r="G112" s="53"/>
      <c r="H112" s="51"/>
      <c r="I112" s="53"/>
      <c r="J112" s="51"/>
      <c r="K112" s="51"/>
      <c r="L112" s="51"/>
      <c r="M112" s="51"/>
      <c r="N112" s="51"/>
      <c r="O112" s="53"/>
      <c r="P112" s="54"/>
      <c r="Q112" s="51"/>
      <c r="R112" s="51"/>
      <c r="S112" s="51"/>
      <c r="T112" s="51"/>
      <c r="U112" s="51"/>
      <c r="V112" s="51"/>
      <c r="W112" s="51"/>
      <c r="X112" s="51"/>
    </row>
    <row r="113" spans="1:24" ht="28" customHeight="1" x14ac:dyDescent="0.2">
      <c r="A113" s="52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</row>
    <row r="114" spans="1:24" ht="15" customHeight="1" x14ac:dyDescent="0.2">
      <c r="A114" s="81" t="s">
        <v>133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</row>
    <row r="115" spans="1:24" ht="42" customHeight="1" x14ac:dyDescent="0.2">
      <c r="A115" s="50" t="s">
        <v>134</v>
      </c>
      <c r="B115" s="50" t="s">
        <v>135</v>
      </c>
      <c r="C115" s="50" t="s">
        <v>136</v>
      </c>
      <c r="D115" s="50" t="s">
        <v>137</v>
      </c>
      <c r="F115" s="50" t="s">
        <v>138</v>
      </c>
      <c r="G115" s="50" t="s">
        <v>139</v>
      </c>
      <c r="H115" s="50" t="s">
        <v>140</v>
      </c>
      <c r="I115" s="50" t="s">
        <v>141</v>
      </c>
      <c r="K115" s="50" t="s">
        <v>142</v>
      </c>
      <c r="L115" s="50" t="s">
        <v>143</v>
      </c>
      <c r="N115" s="50" t="s">
        <v>144</v>
      </c>
      <c r="O115" s="50" t="s">
        <v>145</v>
      </c>
      <c r="P115" s="50" t="s">
        <v>146</v>
      </c>
    </row>
    <row r="116" spans="1:24" ht="15" customHeight="1" x14ac:dyDescent="0.2">
      <c r="A116" s="46">
        <f>Data!B12</f>
        <v>18.940000000000001</v>
      </c>
      <c r="B116" s="46">
        <f>Data!C12</f>
        <v>21.31</v>
      </c>
      <c r="C116" s="46">
        <f>Data!B11</f>
        <v>12.47</v>
      </c>
      <c r="D116" s="46">
        <f>Data!C11</f>
        <v>18.600000000000001</v>
      </c>
      <c r="F116">
        <v>1</v>
      </c>
      <c r="G116" s="47">
        <f>Training!F4</f>
        <v>0.5</v>
      </c>
      <c r="H116">
        <v>1</v>
      </c>
      <c r="I116" s="47">
        <f>Training!F3</f>
        <v>0.5</v>
      </c>
      <c r="K116">
        <v>-8</v>
      </c>
      <c r="L116">
        <f t="shared" ref="L116:L147" si="0">1/(1+EXP(-K116))</f>
        <v>3.3535013046647811E-4</v>
      </c>
      <c r="N116">
        <v>1</v>
      </c>
      <c r="O116" s="47">
        <f>Training!F3</f>
        <v>0.5</v>
      </c>
      <c r="P116" s="48">
        <f>Training!D3</f>
        <v>0</v>
      </c>
    </row>
    <row r="117" spans="1:24" ht="15" customHeight="1" x14ac:dyDescent="0.2">
      <c r="A117" s="46">
        <f>Data!B13</f>
        <v>15.46</v>
      </c>
      <c r="B117" s="46">
        <f>Data!C13</f>
        <v>19.48</v>
      </c>
      <c r="C117" s="46">
        <f>Data!B14</f>
        <v>12.4</v>
      </c>
      <c r="D117" s="46">
        <f>Data!C14</f>
        <v>17.68</v>
      </c>
      <c r="F117">
        <v>2</v>
      </c>
      <c r="G117" s="47">
        <f>Training!F5</f>
        <v>0.5</v>
      </c>
      <c r="H117">
        <v>2</v>
      </c>
      <c r="I117" s="47">
        <f>Training!F6</f>
        <v>0.5</v>
      </c>
      <c r="K117">
        <v>-7.9</v>
      </c>
      <c r="L117">
        <f t="shared" si="0"/>
        <v>3.7060614062639654E-4</v>
      </c>
      <c r="N117">
        <v>2</v>
      </c>
      <c r="O117" s="47">
        <f>Training!F4</f>
        <v>0.5</v>
      </c>
      <c r="P117" s="48">
        <f>Training!D4</f>
        <v>1</v>
      </c>
    </row>
    <row r="118" spans="1:24" ht="15" customHeight="1" x14ac:dyDescent="0.2">
      <c r="A118" s="46">
        <f>Data!B16</f>
        <v>20.6</v>
      </c>
      <c r="B118" s="46">
        <f>Data!C16</f>
        <v>29.33</v>
      </c>
      <c r="C118" s="46">
        <f>Data!B15</f>
        <v>11.54</v>
      </c>
      <c r="D118" s="46">
        <f>Data!C15</f>
        <v>14.44</v>
      </c>
      <c r="F118">
        <v>3</v>
      </c>
      <c r="G118" s="47">
        <f>Training!F8</f>
        <v>0.5</v>
      </c>
      <c r="H118">
        <v>3</v>
      </c>
      <c r="I118" s="47">
        <f>Training!F7</f>
        <v>0.5</v>
      </c>
      <c r="K118">
        <v>-7.8</v>
      </c>
      <c r="L118">
        <f t="shared" si="0"/>
        <v>4.0956716498605043E-4</v>
      </c>
      <c r="N118">
        <v>3</v>
      </c>
      <c r="O118" s="47">
        <f>Training!F5</f>
        <v>0.5</v>
      </c>
      <c r="P118" s="48">
        <f>Training!D5</f>
        <v>1</v>
      </c>
    </row>
    <row r="119" spans="1:24" ht="15" customHeight="1" x14ac:dyDescent="0.2">
      <c r="A119" s="46">
        <f>Data!B17</f>
        <v>22.01</v>
      </c>
      <c r="B119" s="46">
        <f>Data!C17</f>
        <v>21.9</v>
      </c>
      <c r="C119" s="46">
        <f>Data!B19</f>
        <v>13.34</v>
      </c>
      <c r="D119" s="46">
        <f>Data!C19</f>
        <v>15.86</v>
      </c>
      <c r="F119">
        <v>4</v>
      </c>
      <c r="G119" s="47">
        <f>Training!F9</f>
        <v>0.5</v>
      </c>
      <c r="H119">
        <v>4</v>
      </c>
      <c r="I119" s="47">
        <f>Training!F11</f>
        <v>0.5</v>
      </c>
      <c r="K119">
        <v>-7.7</v>
      </c>
      <c r="L119">
        <f t="shared" si="0"/>
        <v>4.5262222324053502E-4</v>
      </c>
      <c r="N119">
        <v>4</v>
      </c>
      <c r="O119" s="47">
        <f>Training!F6</f>
        <v>0.5</v>
      </c>
      <c r="P119" s="48">
        <f>Training!D6</f>
        <v>0</v>
      </c>
    </row>
    <row r="120" spans="1:24" ht="15" customHeight="1" x14ac:dyDescent="0.2">
      <c r="A120" s="46">
        <f>Data!B18</f>
        <v>17.57</v>
      </c>
      <c r="B120" s="46">
        <f>Data!C18</f>
        <v>15.05</v>
      </c>
      <c r="C120" s="46">
        <f>Data!B20</f>
        <v>13.9</v>
      </c>
      <c r="D120" s="46">
        <f>Data!C20</f>
        <v>16.62</v>
      </c>
      <c r="F120">
        <v>5</v>
      </c>
      <c r="G120" s="47">
        <f>Training!F10</f>
        <v>0.5</v>
      </c>
      <c r="H120">
        <v>5</v>
      </c>
      <c r="I120" s="47">
        <f>Training!F12</f>
        <v>0.5</v>
      </c>
      <c r="K120">
        <v>-7.6</v>
      </c>
      <c r="L120">
        <f t="shared" si="0"/>
        <v>5.0020110707956432E-4</v>
      </c>
      <c r="N120">
        <v>5</v>
      </c>
      <c r="O120" s="47">
        <f>Training!F7</f>
        <v>0.5</v>
      </c>
      <c r="P120" s="48">
        <f>Training!D7</f>
        <v>0</v>
      </c>
    </row>
    <row r="121" spans="1:24" ht="15" customHeight="1" x14ac:dyDescent="0.2">
      <c r="A121" s="46">
        <f>Data!B22</f>
        <v>16.78</v>
      </c>
      <c r="B121" s="46">
        <f>Data!C22</f>
        <v>18.8</v>
      </c>
      <c r="C121" s="46">
        <f>Data!B21</f>
        <v>13.21</v>
      </c>
      <c r="D121" s="46">
        <f>Data!C21</f>
        <v>25.25</v>
      </c>
      <c r="F121">
        <v>6</v>
      </c>
      <c r="G121" s="47">
        <f>Training!F14</f>
        <v>0.5</v>
      </c>
      <c r="H121">
        <v>6</v>
      </c>
      <c r="I121" s="47">
        <f>Training!F13</f>
        <v>0.5</v>
      </c>
      <c r="K121">
        <v>-7.5</v>
      </c>
      <c r="L121">
        <f t="shared" si="0"/>
        <v>5.5277863692359955E-4</v>
      </c>
      <c r="N121">
        <v>6</v>
      </c>
      <c r="O121" s="47">
        <f>Training!F8</f>
        <v>0.5</v>
      </c>
      <c r="P121" s="48">
        <f>Training!D8</f>
        <v>1</v>
      </c>
    </row>
    <row r="122" spans="1:24" ht="15" customHeight="1" x14ac:dyDescent="0.2">
      <c r="A122" s="46">
        <f>Data!B24</f>
        <v>16.260000000000002</v>
      </c>
      <c r="B122" s="46">
        <f>Data!C24</f>
        <v>21.88</v>
      </c>
      <c r="C122" s="46">
        <f>Data!B23</f>
        <v>14.97</v>
      </c>
      <c r="D122" s="46">
        <f>Data!C23</f>
        <v>19.760000000000002</v>
      </c>
      <c r="F122">
        <v>7</v>
      </c>
      <c r="G122" s="47">
        <f>Training!F16</f>
        <v>0.5</v>
      </c>
      <c r="H122">
        <v>7</v>
      </c>
      <c r="I122" s="47">
        <f>Training!F15</f>
        <v>0.5</v>
      </c>
      <c r="K122">
        <v>-7.4</v>
      </c>
      <c r="L122">
        <f t="shared" si="0"/>
        <v>6.1087935943440102E-4</v>
      </c>
      <c r="N122">
        <v>7</v>
      </c>
      <c r="O122" s="47">
        <f>Training!F9</f>
        <v>0.5</v>
      </c>
      <c r="P122" s="48">
        <f>Training!D9</f>
        <v>1</v>
      </c>
    </row>
    <row r="123" spans="1:24" ht="15" customHeight="1" x14ac:dyDescent="0.2">
      <c r="A123" s="46">
        <f>Data!B26</f>
        <v>19.100000000000001</v>
      </c>
      <c r="B123" s="46">
        <f>Data!C26</f>
        <v>26.29</v>
      </c>
      <c r="C123" s="46">
        <f>Data!B25</f>
        <v>12.34</v>
      </c>
      <c r="D123" s="46">
        <f>Data!C25</f>
        <v>12.27</v>
      </c>
      <c r="F123">
        <v>8</v>
      </c>
      <c r="G123" s="47">
        <f>Training!F18</f>
        <v>0.5</v>
      </c>
      <c r="H123">
        <v>8</v>
      </c>
      <c r="I123" s="47">
        <f>Training!F17</f>
        <v>0.5</v>
      </c>
      <c r="K123">
        <v>-7.3</v>
      </c>
      <c r="L123">
        <f t="shared" si="0"/>
        <v>6.7508273063283811E-4</v>
      </c>
      <c r="N123">
        <v>8</v>
      </c>
      <c r="O123" s="47">
        <f>Training!F10</f>
        <v>0.5</v>
      </c>
      <c r="P123" s="48">
        <f>Training!D10</f>
        <v>1</v>
      </c>
    </row>
    <row r="124" spans="1:24" ht="15" customHeight="1" x14ac:dyDescent="0.2">
      <c r="A124" s="46">
        <f>Data!B30</f>
        <v>20.55</v>
      </c>
      <c r="B124" s="46">
        <f>Data!C30</f>
        <v>20.86</v>
      </c>
      <c r="C124" s="46">
        <f>Data!B27</f>
        <v>14.81</v>
      </c>
      <c r="D124" s="46">
        <f>Data!C27</f>
        <v>14.7</v>
      </c>
      <c r="F124">
        <v>9</v>
      </c>
      <c r="G124" s="47">
        <f>Training!F22</f>
        <v>0.5</v>
      </c>
      <c r="H124">
        <v>9</v>
      </c>
      <c r="I124" s="47">
        <f>Training!F19</f>
        <v>0.5</v>
      </c>
      <c r="K124">
        <v>-7.2</v>
      </c>
      <c r="L124">
        <f t="shared" si="0"/>
        <v>7.4602883383669699E-4</v>
      </c>
      <c r="N124">
        <v>9</v>
      </c>
      <c r="O124" s="47">
        <f>Training!F11</f>
        <v>0.5</v>
      </c>
      <c r="P124" s="48">
        <f>Training!D11</f>
        <v>0</v>
      </c>
    </row>
    <row r="125" spans="1:24" ht="15" customHeight="1" x14ac:dyDescent="0.2">
      <c r="A125" s="46">
        <f>Data!B31</f>
        <v>13.8</v>
      </c>
      <c r="B125" s="46">
        <f>Data!C31</f>
        <v>15.79</v>
      </c>
      <c r="C125" s="46">
        <f>Data!B28</f>
        <v>10.16</v>
      </c>
      <c r="D125" s="46">
        <f>Data!C28</f>
        <v>19.59</v>
      </c>
      <c r="F125">
        <v>10</v>
      </c>
      <c r="G125" s="47">
        <f>Training!F23</f>
        <v>0.5</v>
      </c>
      <c r="H125">
        <v>10</v>
      </c>
      <c r="I125" s="47">
        <f>Training!F20</f>
        <v>0.5</v>
      </c>
      <c r="K125">
        <v>-7.1</v>
      </c>
      <c r="L125">
        <f t="shared" si="0"/>
        <v>8.2442468639829533E-4</v>
      </c>
      <c r="N125">
        <v>10</v>
      </c>
      <c r="O125" s="47">
        <f>Training!F12</f>
        <v>0.5</v>
      </c>
      <c r="P125" s="48">
        <f>Training!D12</f>
        <v>0</v>
      </c>
    </row>
    <row r="126" spans="1:24" ht="15" customHeight="1" x14ac:dyDescent="0.2">
      <c r="A126" s="46">
        <f>Data!B33</f>
        <v>21.61</v>
      </c>
      <c r="B126" s="46">
        <f>Data!C33</f>
        <v>22.28</v>
      </c>
      <c r="C126" s="46">
        <f>Data!B29</f>
        <v>6.9809999999999999</v>
      </c>
      <c r="D126" s="46">
        <f>Data!C29</f>
        <v>13.43</v>
      </c>
      <c r="F126">
        <v>11</v>
      </c>
      <c r="G126" s="47">
        <f>Training!F25</f>
        <v>0.5</v>
      </c>
      <c r="H126">
        <v>11</v>
      </c>
      <c r="I126" s="47">
        <f>Training!F21</f>
        <v>0.5</v>
      </c>
      <c r="K126">
        <v>-7</v>
      </c>
      <c r="L126">
        <f t="shared" si="0"/>
        <v>9.1105119440064539E-4</v>
      </c>
      <c r="N126">
        <v>11</v>
      </c>
      <c r="O126" s="47">
        <f>Training!F13</f>
        <v>0.5</v>
      </c>
      <c r="P126" s="48">
        <f>Training!D13</f>
        <v>0</v>
      </c>
    </row>
    <row r="127" spans="1:24" ht="15" customHeight="1" x14ac:dyDescent="0.2">
      <c r="A127" s="46">
        <f>Data!B40</f>
        <v>17.2</v>
      </c>
      <c r="B127" s="46">
        <f>Data!C40</f>
        <v>24.52</v>
      </c>
      <c r="C127" s="46">
        <f>Data!B32</f>
        <v>12.1</v>
      </c>
      <c r="D127" s="46">
        <f>Data!C32</f>
        <v>17.72</v>
      </c>
      <c r="F127">
        <v>12</v>
      </c>
      <c r="G127" s="47">
        <f>Training!F32</f>
        <v>0.5</v>
      </c>
      <c r="H127">
        <v>12</v>
      </c>
      <c r="I127" s="47">
        <f>Training!F24</f>
        <v>0.5</v>
      </c>
      <c r="K127">
        <v>-6.9</v>
      </c>
      <c r="L127">
        <f t="shared" si="0"/>
        <v>1.0067708200856369E-3</v>
      </c>
      <c r="N127">
        <v>12</v>
      </c>
      <c r="O127" s="47">
        <f>Training!F14</f>
        <v>0.5</v>
      </c>
      <c r="P127" s="48">
        <f>Training!D14</f>
        <v>1</v>
      </c>
    </row>
    <row r="128" spans="1:24" ht="15" customHeight="1" x14ac:dyDescent="0.2">
      <c r="A128" s="46">
        <f>Data!B47</f>
        <v>16.02</v>
      </c>
      <c r="B128" s="46">
        <f>Data!C47</f>
        <v>23.24</v>
      </c>
      <c r="C128" s="46">
        <f>Data!B34</f>
        <v>10.029999999999999</v>
      </c>
      <c r="D128" s="46">
        <f>Data!C34</f>
        <v>21.28</v>
      </c>
      <c r="F128">
        <v>13</v>
      </c>
      <c r="G128" s="47">
        <f>Training!F39</f>
        <v>0.5</v>
      </c>
      <c r="H128">
        <v>13</v>
      </c>
      <c r="I128" s="47">
        <f>Training!F26</f>
        <v>0.5</v>
      </c>
      <c r="K128">
        <v>-6.8</v>
      </c>
      <c r="L128">
        <f t="shared" si="0"/>
        <v>1.1125360328603216E-3</v>
      </c>
      <c r="N128">
        <v>13</v>
      </c>
      <c r="O128" s="47">
        <f>Training!F15</f>
        <v>0.5</v>
      </c>
      <c r="P128" s="48">
        <f>Training!D15</f>
        <v>0</v>
      </c>
    </row>
    <row r="129" spans="1:16" ht="15" customHeight="1" x14ac:dyDescent="0.2">
      <c r="A129" s="46">
        <f>Data!B49</f>
        <v>18.25</v>
      </c>
      <c r="B129" s="46">
        <f>Data!C49</f>
        <v>19.98</v>
      </c>
      <c r="C129" s="46">
        <f>Data!B35</f>
        <v>11.6</v>
      </c>
      <c r="D129" s="46">
        <f>Data!C35</f>
        <v>24.49</v>
      </c>
      <c r="F129">
        <v>14</v>
      </c>
      <c r="G129" s="47">
        <f>Training!F41</f>
        <v>0.5</v>
      </c>
      <c r="H129">
        <v>14</v>
      </c>
      <c r="I129" s="47">
        <f>Training!F27</f>
        <v>0.5</v>
      </c>
      <c r="K129">
        <v>-6.7</v>
      </c>
      <c r="L129">
        <f t="shared" si="0"/>
        <v>1.2293986212774202E-3</v>
      </c>
      <c r="N129">
        <v>14</v>
      </c>
      <c r="O129" s="47">
        <f>Training!F16</f>
        <v>0.5</v>
      </c>
      <c r="P129" s="48">
        <f>Training!D16</f>
        <v>1</v>
      </c>
    </row>
    <row r="130" spans="1:16" ht="15" customHeight="1" x14ac:dyDescent="0.2">
      <c r="A130" s="46">
        <f>Data!B52</f>
        <v>15.08</v>
      </c>
      <c r="B130" s="46">
        <f>Data!C52</f>
        <v>25.74</v>
      </c>
      <c r="C130" s="46">
        <f>Data!B36</f>
        <v>13.53</v>
      </c>
      <c r="D130" s="46">
        <f>Data!C36</f>
        <v>10.94</v>
      </c>
      <c r="F130">
        <v>15</v>
      </c>
      <c r="G130" s="47">
        <f>Training!F44</f>
        <v>0.5</v>
      </c>
      <c r="H130">
        <v>15</v>
      </c>
      <c r="I130" s="47">
        <f>Training!F28</f>
        <v>0.5</v>
      </c>
      <c r="K130">
        <v>-6.6</v>
      </c>
      <c r="L130">
        <f t="shared" si="0"/>
        <v>1.3585199504289591E-3</v>
      </c>
      <c r="N130">
        <v>15</v>
      </c>
      <c r="O130" s="47">
        <f>Training!F17</f>
        <v>0.5</v>
      </c>
      <c r="P130" s="48">
        <f>Training!D17</f>
        <v>0</v>
      </c>
    </row>
    <row r="131" spans="1:16" ht="15" customHeight="1" x14ac:dyDescent="0.2">
      <c r="A131" s="46">
        <f>Data!B61</f>
        <v>17.190000000000001</v>
      </c>
      <c r="B131" s="46">
        <f>Data!C61</f>
        <v>22.07</v>
      </c>
      <c r="C131" s="46">
        <f>Data!B37</f>
        <v>13.28</v>
      </c>
      <c r="D131" s="46">
        <f>Data!C37</f>
        <v>13.72</v>
      </c>
      <c r="F131">
        <v>16</v>
      </c>
      <c r="G131" s="47">
        <f>Training!F53</f>
        <v>0.5</v>
      </c>
      <c r="H131">
        <v>16</v>
      </c>
      <c r="I131" s="47">
        <f>Training!F29</f>
        <v>0.5</v>
      </c>
      <c r="K131">
        <v>-6.5</v>
      </c>
      <c r="L131">
        <f t="shared" si="0"/>
        <v>1.5011822567369917E-3</v>
      </c>
      <c r="N131">
        <v>16</v>
      </c>
      <c r="O131" s="47">
        <f>Training!F18</f>
        <v>0.5</v>
      </c>
      <c r="P131" s="48">
        <f>Training!D18</f>
        <v>1</v>
      </c>
    </row>
    <row r="132" spans="1:16" ht="15" customHeight="1" x14ac:dyDescent="0.2">
      <c r="A132" s="46">
        <f>Data!B62</f>
        <v>18.63</v>
      </c>
      <c r="B132" s="46">
        <f>Data!C62</f>
        <v>25.11</v>
      </c>
      <c r="C132" s="46">
        <f>Data!B38</f>
        <v>10.29</v>
      </c>
      <c r="D132" s="46">
        <f>Data!C38</f>
        <v>27.61</v>
      </c>
      <c r="F132">
        <v>17</v>
      </c>
      <c r="G132" s="47">
        <f>Training!F54</f>
        <v>0.5</v>
      </c>
      <c r="H132">
        <v>17</v>
      </c>
      <c r="I132" s="47">
        <f>Training!F30</f>
        <v>0.5</v>
      </c>
      <c r="K132">
        <v>-6.4</v>
      </c>
      <c r="L132">
        <f t="shared" si="0"/>
        <v>1.6588010801744215E-3</v>
      </c>
      <c r="N132">
        <v>17</v>
      </c>
      <c r="O132" s="47">
        <f>Training!F19</f>
        <v>0.5</v>
      </c>
      <c r="P132" s="48">
        <f>Training!D19</f>
        <v>0</v>
      </c>
    </row>
    <row r="133" spans="1:16" ht="15" customHeight="1" x14ac:dyDescent="0.2">
      <c r="A133" s="46">
        <f>Data!B68</f>
        <v>25.22</v>
      </c>
      <c r="B133" s="46">
        <f>Data!C68</f>
        <v>24.91</v>
      </c>
      <c r="C133" s="46">
        <f>Data!B39</f>
        <v>12.76</v>
      </c>
      <c r="D133" s="46">
        <f>Data!C39</f>
        <v>18.84</v>
      </c>
      <c r="F133">
        <v>18</v>
      </c>
      <c r="G133" s="47">
        <f>Training!F60</f>
        <v>0.5</v>
      </c>
      <c r="H133">
        <v>18</v>
      </c>
      <c r="I133" s="47">
        <f>Training!F31</f>
        <v>0.5</v>
      </c>
      <c r="K133">
        <v>-6.3</v>
      </c>
      <c r="L133">
        <f t="shared" si="0"/>
        <v>1.8329389424928053E-3</v>
      </c>
      <c r="N133">
        <v>18</v>
      </c>
      <c r="O133" s="47">
        <f>Training!F20</f>
        <v>0.5</v>
      </c>
      <c r="P133" s="48">
        <f>Training!D20</f>
        <v>0</v>
      </c>
    </row>
    <row r="134" spans="1:16" ht="15" customHeight="1" x14ac:dyDescent="0.2">
      <c r="A134" s="46">
        <f>Data!B69</f>
        <v>13.48</v>
      </c>
      <c r="B134" s="46">
        <f>Data!C69</f>
        <v>20.82</v>
      </c>
      <c r="C134" s="46">
        <f>Data!B41</f>
        <v>11.13</v>
      </c>
      <c r="D134" s="46">
        <f>Data!C41</f>
        <v>22.44</v>
      </c>
      <c r="F134">
        <v>19</v>
      </c>
      <c r="G134" s="47">
        <f>Training!F61</f>
        <v>0.5</v>
      </c>
      <c r="H134">
        <v>19</v>
      </c>
      <c r="I134" s="47">
        <f>Training!F33</f>
        <v>0.5</v>
      </c>
      <c r="K134">
        <v>-6.2</v>
      </c>
      <c r="L134">
        <f t="shared" si="0"/>
        <v>2.0253203890498819E-3</v>
      </c>
      <c r="N134">
        <v>19</v>
      </c>
      <c r="O134" s="47">
        <f>Training!F21</f>
        <v>0.5</v>
      </c>
      <c r="P134" s="48">
        <f>Training!D21</f>
        <v>0</v>
      </c>
    </row>
    <row r="135" spans="1:16" ht="15" customHeight="1" x14ac:dyDescent="0.2">
      <c r="A135" s="46">
        <f>Data!B72</f>
        <v>19.690000000000001</v>
      </c>
      <c r="B135" s="46">
        <f>Data!C72</f>
        <v>21.25</v>
      </c>
      <c r="C135" s="46">
        <f>Data!B42</f>
        <v>12.06</v>
      </c>
      <c r="D135" s="46">
        <f>Data!C42</f>
        <v>12.74</v>
      </c>
      <c r="F135">
        <v>20</v>
      </c>
      <c r="G135" s="47">
        <f>Training!F64</f>
        <v>0.5</v>
      </c>
      <c r="H135">
        <v>20</v>
      </c>
      <c r="I135" s="47">
        <f>Training!F34</f>
        <v>0.5</v>
      </c>
      <c r="K135">
        <v>-6.1</v>
      </c>
      <c r="L135">
        <f t="shared" si="0"/>
        <v>2.2378485212763335E-3</v>
      </c>
      <c r="N135">
        <v>20</v>
      </c>
      <c r="O135" s="47">
        <f>Training!F22</f>
        <v>0.5</v>
      </c>
      <c r="P135" s="48">
        <f>Training!D22</f>
        <v>1</v>
      </c>
    </row>
    <row r="136" spans="1:16" ht="15" customHeight="1" x14ac:dyDescent="0.2">
      <c r="A136" s="46">
        <f>Data!B73</f>
        <v>21.56</v>
      </c>
      <c r="B136" s="46">
        <f>Data!C73</f>
        <v>22.39</v>
      </c>
      <c r="C136" s="46">
        <f>Data!B43</f>
        <v>9.7420000000000009</v>
      </c>
      <c r="D136" s="46">
        <f>Data!C43</f>
        <v>19.12</v>
      </c>
      <c r="F136">
        <v>21</v>
      </c>
      <c r="G136" s="47">
        <f>Training!F65</f>
        <v>0.5</v>
      </c>
      <c r="H136">
        <v>21</v>
      </c>
      <c r="I136" s="47">
        <f>Training!F35</f>
        <v>0.5</v>
      </c>
      <c r="K136">
        <v>-6</v>
      </c>
      <c r="L136">
        <f t="shared" si="0"/>
        <v>2.4726231566347743E-3</v>
      </c>
      <c r="N136">
        <v>21</v>
      </c>
      <c r="O136" s="47">
        <f>Training!F23</f>
        <v>0.5</v>
      </c>
      <c r="P136" s="48">
        <f>Training!D23</f>
        <v>1</v>
      </c>
    </row>
    <row r="137" spans="1:16" ht="15" customHeight="1" x14ac:dyDescent="0.2">
      <c r="A137" s="46">
        <f>Data!B77</f>
        <v>15.78</v>
      </c>
      <c r="B137" s="46">
        <f>Data!C77</f>
        <v>22.91</v>
      </c>
      <c r="C137" s="46">
        <f>Data!B44</f>
        <v>13.68</v>
      </c>
      <c r="D137" s="46">
        <f>Data!C44</f>
        <v>16.329999999999998</v>
      </c>
      <c r="F137">
        <v>22</v>
      </c>
      <c r="G137" s="47">
        <f>Training!F69</f>
        <v>0.5</v>
      </c>
      <c r="H137">
        <v>22</v>
      </c>
      <c r="I137" s="47">
        <f>Training!F36</f>
        <v>0.5</v>
      </c>
      <c r="K137">
        <v>-5.9</v>
      </c>
      <c r="L137">
        <f t="shared" si="0"/>
        <v>2.7319607630110591E-3</v>
      </c>
      <c r="N137">
        <v>22</v>
      </c>
      <c r="O137" s="47">
        <f>Training!F24</f>
        <v>0.5</v>
      </c>
      <c r="P137" s="48">
        <f>Training!D24</f>
        <v>0</v>
      </c>
    </row>
    <row r="138" spans="1:16" ht="15" customHeight="1" x14ac:dyDescent="0.2">
      <c r="A138" s="46">
        <f>Data!B78</f>
        <v>20.18</v>
      </c>
      <c r="B138" s="46">
        <f>Data!C78</f>
        <v>23.97</v>
      </c>
      <c r="C138" s="46">
        <f>Data!B45</f>
        <v>10.18</v>
      </c>
      <c r="D138" s="46">
        <f>Data!C45</f>
        <v>17.53</v>
      </c>
      <c r="F138">
        <v>23</v>
      </c>
      <c r="G138" s="47">
        <f>Training!F70</f>
        <v>0.5</v>
      </c>
      <c r="H138">
        <v>23</v>
      </c>
      <c r="I138" s="47">
        <f>Training!F37</f>
        <v>0.5</v>
      </c>
      <c r="K138">
        <v>-5.8</v>
      </c>
      <c r="L138">
        <f t="shared" si="0"/>
        <v>3.0184163247084241E-3</v>
      </c>
      <c r="N138">
        <v>23</v>
      </c>
      <c r="O138" s="47">
        <f>Training!F25</f>
        <v>0.5</v>
      </c>
      <c r="P138" s="48">
        <f>Training!D25</f>
        <v>1</v>
      </c>
    </row>
    <row r="139" spans="1:16" ht="15" customHeight="1" x14ac:dyDescent="0.2">
      <c r="A139" s="46">
        <f>Data!B81</f>
        <v>13.77</v>
      </c>
      <c r="B139" s="46">
        <f>Data!C81</f>
        <v>22.29</v>
      </c>
      <c r="C139" s="46">
        <f>Data!B46</f>
        <v>11.52</v>
      </c>
      <c r="D139" s="46">
        <f>Data!C46</f>
        <v>18.75</v>
      </c>
      <c r="F139">
        <v>24</v>
      </c>
      <c r="G139" s="47">
        <f>Training!F73</f>
        <v>0.5</v>
      </c>
      <c r="H139">
        <v>24</v>
      </c>
      <c r="I139" s="47">
        <f>Training!F38</f>
        <v>0.5</v>
      </c>
      <c r="K139">
        <v>-5.7</v>
      </c>
      <c r="L139">
        <f t="shared" si="0"/>
        <v>3.3348073074133443E-3</v>
      </c>
      <c r="N139">
        <v>24</v>
      </c>
      <c r="O139" s="47">
        <f>Training!F26</f>
        <v>0.5</v>
      </c>
      <c r="P139" s="48">
        <f>Training!D26</f>
        <v>0</v>
      </c>
    </row>
    <row r="140" spans="1:16" ht="15" customHeight="1" x14ac:dyDescent="0.2">
      <c r="A140" s="46">
        <f>Data!B82</f>
        <v>15.78</v>
      </c>
      <c r="B140" s="46">
        <f>Data!C82</f>
        <v>17.89</v>
      </c>
      <c r="C140" s="46">
        <f>Data!B48</f>
        <v>11.74</v>
      </c>
      <c r="D140" s="46">
        <f>Data!C48</f>
        <v>14.02</v>
      </c>
      <c r="F140">
        <v>25</v>
      </c>
      <c r="G140" s="47">
        <f>Training!F74</f>
        <v>0.5</v>
      </c>
      <c r="H140">
        <v>25</v>
      </c>
      <c r="I140" s="47">
        <f>Training!F40</f>
        <v>0.5</v>
      </c>
      <c r="K140">
        <v>-5.6</v>
      </c>
      <c r="L140">
        <f t="shared" si="0"/>
        <v>3.684239899435989E-3</v>
      </c>
      <c r="N140">
        <v>25</v>
      </c>
      <c r="O140" s="47">
        <f>Training!F27</f>
        <v>0.5</v>
      </c>
      <c r="P140" s="48">
        <f>Training!D27</f>
        <v>0</v>
      </c>
    </row>
    <row r="141" spans="1:16" ht="15" customHeight="1" x14ac:dyDescent="0.2">
      <c r="A141" s="46">
        <f>Data!B84</f>
        <v>16.46</v>
      </c>
      <c r="B141" s="46">
        <f>Data!C84</f>
        <v>20.11</v>
      </c>
      <c r="C141" s="46">
        <f>Data!B50</f>
        <v>14.62</v>
      </c>
      <c r="D141" s="46">
        <f>Data!C50</f>
        <v>24.02</v>
      </c>
      <c r="F141">
        <v>26</v>
      </c>
      <c r="G141" s="47">
        <f>Training!F76</f>
        <v>0.5</v>
      </c>
      <c r="H141">
        <v>26</v>
      </c>
      <c r="I141" s="47">
        <f>Training!F42</f>
        <v>0.5</v>
      </c>
      <c r="K141">
        <v>-5.5</v>
      </c>
      <c r="L141">
        <f t="shared" si="0"/>
        <v>4.0701377158961277E-3</v>
      </c>
      <c r="N141">
        <v>26</v>
      </c>
      <c r="O141" s="47">
        <f>Training!F28</f>
        <v>0.5</v>
      </c>
      <c r="P141" s="48">
        <f>Training!D28</f>
        <v>0</v>
      </c>
    </row>
    <row r="142" spans="1:16" ht="15" customHeight="1" x14ac:dyDescent="0.2">
      <c r="A142" s="46">
        <f>Data!B88</f>
        <v>13.96</v>
      </c>
      <c r="B142" s="46">
        <f>Data!C88</f>
        <v>17.05</v>
      </c>
      <c r="C142" s="46">
        <f>Data!B51</f>
        <v>10.49</v>
      </c>
      <c r="D142" s="46">
        <f>Data!C51</f>
        <v>19.29</v>
      </c>
      <c r="F142">
        <v>27</v>
      </c>
      <c r="G142" s="47">
        <f>Training!F80</f>
        <v>0.5</v>
      </c>
      <c r="H142">
        <v>27</v>
      </c>
      <c r="I142" s="47">
        <f>Training!F43</f>
        <v>0.5</v>
      </c>
      <c r="K142">
        <v>-5.4</v>
      </c>
      <c r="L142">
        <f t="shared" si="0"/>
        <v>4.4962731609411782E-3</v>
      </c>
      <c r="N142">
        <v>27</v>
      </c>
      <c r="O142" s="47">
        <f>Training!F29</f>
        <v>0.5</v>
      </c>
      <c r="P142" s="48">
        <f>Training!D29</f>
        <v>0</v>
      </c>
    </row>
    <row r="143" spans="1:16" ht="15" customHeight="1" x14ac:dyDescent="0.2">
      <c r="A143" s="46">
        <f>Data!B91</f>
        <v>16.16</v>
      </c>
      <c r="B143" s="46">
        <f>Data!C91</f>
        <v>21.54</v>
      </c>
      <c r="C143" s="46">
        <f>Data!B53</f>
        <v>11.61</v>
      </c>
      <c r="D143" s="46">
        <f>Data!C53</f>
        <v>16.02</v>
      </c>
      <c r="F143">
        <v>28</v>
      </c>
      <c r="G143" s="47">
        <f>Training!F83</f>
        <v>0.5</v>
      </c>
      <c r="H143">
        <v>28</v>
      </c>
      <c r="I143" s="47">
        <f>Training!F45</f>
        <v>0.5</v>
      </c>
      <c r="K143">
        <v>-5.3</v>
      </c>
      <c r="L143">
        <f t="shared" si="0"/>
        <v>4.9668016500569612E-3</v>
      </c>
      <c r="N143">
        <v>28</v>
      </c>
      <c r="O143" s="47">
        <f>Training!F30</f>
        <v>0.5</v>
      </c>
      <c r="P143" s="48">
        <f>Training!D30</f>
        <v>0</v>
      </c>
    </row>
    <row r="144" spans="1:16" ht="15" customHeight="1" x14ac:dyDescent="0.2">
      <c r="A144" s="46">
        <f>Data!B93</f>
        <v>14.48</v>
      </c>
      <c r="B144" s="46">
        <f>Data!C93</f>
        <v>21.46</v>
      </c>
      <c r="C144" s="46">
        <f>Data!B54</f>
        <v>11.84</v>
      </c>
      <c r="D144" s="46">
        <f>Data!C54</f>
        <v>18.940000000000001</v>
      </c>
      <c r="F144">
        <v>29</v>
      </c>
      <c r="G144" s="47">
        <f>Training!F85</f>
        <v>0.5</v>
      </c>
      <c r="H144">
        <v>29</v>
      </c>
      <c r="I144" s="47">
        <f>Training!F46</f>
        <v>0.5</v>
      </c>
      <c r="K144">
        <v>-5.2</v>
      </c>
      <c r="L144">
        <f t="shared" si="0"/>
        <v>5.4862988994504036E-3</v>
      </c>
      <c r="N144">
        <v>29</v>
      </c>
      <c r="O144" s="47">
        <f>Training!F31</f>
        <v>0.5</v>
      </c>
      <c r="P144" s="48">
        <f>Training!D31</f>
        <v>0</v>
      </c>
    </row>
    <row r="145" spans="1:16" ht="15" customHeight="1" x14ac:dyDescent="0.2">
      <c r="A145" s="46">
        <f>Data!B94</f>
        <v>20.94</v>
      </c>
      <c r="B145" s="46">
        <f>Data!C94</f>
        <v>23.56</v>
      </c>
      <c r="C145" s="46">
        <f>Data!B55</f>
        <v>11.89</v>
      </c>
      <c r="D145" s="46">
        <f>Data!C55</f>
        <v>17.36</v>
      </c>
      <c r="F145">
        <v>30</v>
      </c>
      <c r="G145" s="47">
        <f>Training!F86</f>
        <v>0.5</v>
      </c>
      <c r="H145">
        <v>30</v>
      </c>
      <c r="I145" s="47">
        <f>Training!F47</f>
        <v>0.5</v>
      </c>
      <c r="K145">
        <v>-5.0999999999999996</v>
      </c>
      <c r="L145">
        <f t="shared" si="0"/>
        <v>6.0598014915841155E-3</v>
      </c>
      <c r="N145">
        <v>30</v>
      </c>
      <c r="O145" s="47">
        <f>Training!F32</f>
        <v>0.5</v>
      </c>
      <c r="P145" s="48">
        <f>Training!D32</f>
        <v>1</v>
      </c>
    </row>
    <row r="146" spans="1:16" ht="15" customHeight="1" x14ac:dyDescent="0.2">
      <c r="A146" s="46">
        <f>Data!B95</f>
        <v>17.93</v>
      </c>
      <c r="B146" s="46">
        <f>Data!C95</f>
        <v>24.48</v>
      </c>
      <c r="C146" s="46">
        <f>Data!B56</f>
        <v>11.34</v>
      </c>
      <c r="D146" s="46">
        <f>Data!C56</f>
        <v>21.26</v>
      </c>
      <c r="F146">
        <v>31</v>
      </c>
      <c r="G146" s="47">
        <f>Training!F87</f>
        <v>0.5</v>
      </c>
      <c r="H146">
        <v>31</v>
      </c>
      <c r="I146" s="47">
        <f>Training!F48</f>
        <v>0.5</v>
      </c>
      <c r="K146">
        <v>-5</v>
      </c>
      <c r="L146">
        <f t="shared" si="0"/>
        <v>6.6928509242848554E-3</v>
      </c>
      <c r="N146">
        <v>31</v>
      </c>
      <c r="O146" s="47">
        <f>Training!F33</f>
        <v>0.5</v>
      </c>
      <c r="P146" s="48">
        <f>Training!D33</f>
        <v>0</v>
      </c>
    </row>
    <row r="147" spans="1:16" ht="15" customHeight="1" x14ac:dyDescent="0.2">
      <c r="A147" s="46">
        <f>Data!B96</f>
        <v>15.32</v>
      </c>
      <c r="B147" s="46">
        <f>Data!C96</f>
        <v>17.27</v>
      </c>
      <c r="C147" s="46">
        <f>Data!B57</f>
        <v>9.2949999999999999</v>
      </c>
      <c r="D147" s="46">
        <f>Data!C57</f>
        <v>13.9</v>
      </c>
      <c r="F147">
        <v>32</v>
      </c>
      <c r="G147" s="47">
        <f>Training!F88</f>
        <v>0.5</v>
      </c>
      <c r="H147">
        <v>32</v>
      </c>
      <c r="I147" s="47">
        <f>Training!F49</f>
        <v>0.5</v>
      </c>
      <c r="K147">
        <v>-4.9000000000000004</v>
      </c>
      <c r="L147">
        <f t="shared" si="0"/>
        <v>7.3915413442819707E-3</v>
      </c>
      <c r="N147">
        <v>32</v>
      </c>
      <c r="O147" s="47">
        <f>Training!F34</f>
        <v>0.5</v>
      </c>
      <c r="P147" s="48">
        <f>Training!D34</f>
        <v>0</v>
      </c>
    </row>
    <row r="148" spans="1:16" ht="15" customHeight="1" x14ac:dyDescent="0.2">
      <c r="A148" s="46">
        <f>Data!B97</f>
        <v>12.46</v>
      </c>
      <c r="B148" s="46">
        <f>Data!C97</f>
        <v>24.04</v>
      </c>
      <c r="C148" s="46">
        <f>Data!B58</f>
        <v>9.423</v>
      </c>
      <c r="D148" s="46">
        <f>Data!C58</f>
        <v>27.88</v>
      </c>
      <c r="F148">
        <v>33</v>
      </c>
      <c r="G148" s="47">
        <f>Training!F89</f>
        <v>0.5</v>
      </c>
      <c r="H148">
        <v>33</v>
      </c>
      <c r="I148" s="47">
        <f>Training!F50</f>
        <v>0.5</v>
      </c>
      <c r="K148">
        <v>-4.8</v>
      </c>
      <c r="L148">
        <f t="shared" ref="L148:L179" si="1">1/(1+EXP(-K148))</f>
        <v>8.1625711531598966E-3</v>
      </c>
      <c r="N148">
        <v>33</v>
      </c>
      <c r="O148" s="47">
        <f>Training!F35</f>
        <v>0.5</v>
      </c>
      <c r="P148" s="48">
        <f>Training!D35</f>
        <v>0</v>
      </c>
    </row>
    <row r="149" spans="1:16" ht="15" customHeight="1" x14ac:dyDescent="0.2">
      <c r="A149" s="46">
        <f>Data!B98</f>
        <v>17.600000000000001</v>
      </c>
      <c r="B149" s="46">
        <f>Data!C98</f>
        <v>23.33</v>
      </c>
      <c r="C149" s="46">
        <f>Data!B59</f>
        <v>11.67</v>
      </c>
      <c r="D149" s="46">
        <f>Data!C59</f>
        <v>20.02</v>
      </c>
      <c r="F149">
        <v>34</v>
      </c>
      <c r="G149" s="47">
        <f>Training!F90</f>
        <v>0.5</v>
      </c>
      <c r="H149">
        <v>34</v>
      </c>
      <c r="I149" s="47">
        <f>Training!F51</f>
        <v>0.5</v>
      </c>
      <c r="K149">
        <v>-4.7</v>
      </c>
      <c r="L149">
        <f t="shared" si="1"/>
        <v>9.0132986528478221E-3</v>
      </c>
      <c r="N149">
        <v>34</v>
      </c>
      <c r="O149" s="47">
        <f>Training!F36</f>
        <v>0.5</v>
      </c>
      <c r="P149" s="48">
        <f>Training!D36</f>
        <v>0</v>
      </c>
    </row>
    <row r="150" spans="1:16" ht="15" customHeight="1" x14ac:dyDescent="0.2">
      <c r="A150" s="46">
        <f>Data!B107</f>
        <v>20.13</v>
      </c>
      <c r="B150" s="46">
        <f>Data!C107</f>
        <v>28.25</v>
      </c>
      <c r="C150" s="46">
        <f>Data!B60</f>
        <v>12.89</v>
      </c>
      <c r="D150" s="46">
        <f>Data!C60</f>
        <v>15.7</v>
      </c>
      <c r="F150">
        <v>35</v>
      </c>
      <c r="G150" s="47">
        <f>Training!F99</f>
        <v>0.5</v>
      </c>
      <c r="H150">
        <v>35</v>
      </c>
      <c r="I150" s="47">
        <f>Training!F52</f>
        <v>0.5</v>
      </c>
      <c r="K150">
        <v>-4.5999999999999996</v>
      </c>
      <c r="L150">
        <f t="shared" si="1"/>
        <v>9.9518018669043241E-3</v>
      </c>
      <c r="N150">
        <v>35</v>
      </c>
      <c r="O150" s="47">
        <f>Training!F37</f>
        <v>0.5</v>
      </c>
      <c r="P150" s="48">
        <f>Training!D37</f>
        <v>0</v>
      </c>
    </row>
    <row r="151" spans="1:16" ht="15" customHeight="1" x14ac:dyDescent="0.2">
      <c r="A151" s="46">
        <f>Data!B108</f>
        <v>13.81</v>
      </c>
      <c r="B151" s="46">
        <f>Data!C108</f>
        <v>23.75</v>
      </c>
      <c r="C151" s="46">
        <f>Data!B63</f>
        <v>13.11</v>
      </c>
      <c r="D151" s="46">
        <f>Data!C63</f>
        <v>22.54</v>
      </c>
      <c r="F151">
        <v>36</v>
      </c>
      <c r="G151" s="47">
        <f>Training!F100</f>
        <v>0.5</v>
      </c>
      <c r="H151">
        <v>36</v>
      </c>
      <c r="I151" s="47">
        <f>Training!F55</f>
        <v>0.5</v>
      </c>
      <c r="K151">
        <v>-4.5</v>
      </c>
      <c r="L151">
        <f t="shared" si="1"/>
        <v>1.098694263059318E-2</v>
      </c>
      <c r="N151">
        <v>36</v>
      </c>
      <c r="O151" s="47">
        <f>Training!F38</f>
        <v>0.5</v>
      </c>
      <c r="P151" s="48">
        <f>Training!D38</f>
        <v>0</v>
      </c>
    </row>
    <row r="152" spans="1:16" ht="15" customHeight="1" x14ac:dyDescent="0.2">
      <c r="A152" s="46">
        <f>Data!B110</f>
        <v>17.27</v>
      </c>
      <c r="B152" s="46">
        <f>Data!C110</f>
        <v>25.42</v>
      </c>
      <c r="C152" s="46">
        <f>Data!B64</f>
        <v>13.94</v>
      </c>
      <c r="D152" s="46">
        <f>Data!C64</f>
        <v>13.17</v>
      </c>
      <c r="F152">
        <v>37</v>
      </c>
      <c r="G152" s="47">
        <f>Training!F102</f>
        <v>0.5</v>
      </c>
      <c r="H152">
        <v>37</v>
      </c>
      <c r="I152" s="47">
        <f>Training!F56</f>
        <v>0.5</v>
      </c>
      <c r="K152">
        <v>-4.4000000000000004</v>
      </c>
      <c r="L152">
        <f t="shared" si="1"/>
        <v>1.2128434984274237E-2</v>
      </c>
      <c r="N152">
        <v>37</v>
      </c>
      <c r="O152" s="47">
        <f>Training!F39</f>
        <v>0.5</v>
      </c>
      <c r="P152" s="48">
        <f>Training!D39</f>
        <v>1</v>
      </c>
    </row>
    <row r="153" spans="1:16" ht="15" customHeight="1" x14ac:dyDescent="0.2">
      <c r="A153" s="46">
        <f>Data!B111</f>
        <v>15.7</v>
      </c>
      <c r="B153" s="46">
        <f>Data!C111</f>
        <v>20.309999999999999</v>
      </c>
      <c r="C153" s="46">
        <f>Data!B65</f>
        <v>11.9</v>
      </c>
      <c r="D153" s="46">
        <f>Data!C65</f>
        <v>14.65</v>
      </c>
      <c r="F153">
        <v>38</v>
      </c>
      <c r="G153" s="47">
        <f>Training!F103</f>
        <v>0.5</v>
      </c>
      <c r="H153">
        <v>38</v>
      </c>
      <c r="I153" s="47">
        <f>Training!F57</f>
        <v>0.5</v>
      </c>
      <c r="K153">
        <v>-4.3</v>
      </c>
      <c r="L153">
        <f t="shared" si="1"/>
        <v>1.3386917827664779E-2</v>
      </c>
      <c r="N153">
        <v>38</v>
      </c>
      <c r="O153" s="47">
        <f>Training!F40</f>
        <v>0.5</v>
      </c>
      <c r="P153" s="48">
        <f>Training!D40</f>
        <v>0</v>
      </c>
    </row>
    <row r="154" spans="1:16" ht="15" customHeight="1" x14ac:dyDescent="0.2">
      <c r="A154" s="46">
        <f>Data!B113</f>
        <v>18.05</v>
      </c>
      <c r="B154" s="46">
        <f>Data!C113</f>
        <v>16.149999999999999</v>
      </c>
      <c r="C154" s="46">
        <f>Data!B66</f>
        <v>13.17</v>
      </c>
      <c r="D154" s="46">
        <f>Data!C66</f>
        <v>18.22</v>
      </c>
      <c r="F154">
        <v>39</v>
      </c>
      <c r="G154" s="47">
        <f>Training!F105</f>
        <v>0.5</v>
      </c>
      <c r="H154">
        <v>39</v>
      </c>
      <c r="I154" s="47">
        <f>Training!F58</f>
        <v>0.5</v>
      </c>
      <c r="K154">
        <v>-4.2</v>
      </c>
      <c r="L154">
        <f t="shared" si="1"/>
        <v>1.4774031693273055E-2</v>
      </c>
      <c r="N154">
        <v>39</v>
      </c>
      <c r="O154" s="47">
        <f>Training!F41</f>
        <v>0.5</v>
      </c>
      <c r="P154" s="48">
        <f>Training!D41</f>
        <v>1</v>
      </c>
    </row>
    <row r="155" spans="1:16" ht="15" customHeight="1" x14ac:dyDescent="0.2">
      <c r="A155" s="46">
        <f>Data!B114</f>
        <v>17.989999999999998</v>
      </c>
      <c r="B155" s="46">
        <f>Data!C114</f>
        <v>20.66</v>
      </c>
      <c r="C155" s="46">
        <f>Data!B67</f>
        <v>10.25</v>
      </c>
      <c r="D155" s="46">
        <f>Data!C67</f>
        <v>16.18</v>
      </c>
      <c r="F155">
        <v>40</v>
      </c>
      <c r="G155" s="47">
        <f>Training!F106</f>
        <v>0.5</v>
      </c>
      <c r="H155">
        <v>40</v>
      </c>
      <c r="I155" s="47">
        <f>Training!F59</f>
        <v>0.5</v>
      </c>
      <c r="K155">
        <v>-4.0999999999999996</v>
      </c>
      <c r="L155">
        <f t="shared" si="1"/>
        <v>1.6302499371440946E-2</v>
      </c>
      <c r="N155">
        <v>40</v>
      </c>
      <c r="O155" s="47">
        <f>Training!F42</f>
        <v>0.5</v>
      </c>
      <c r="P155" s="48">
        <f>Training!D42</f>
        <v>0</v>
      </c>
    </row>
    <row r="156" spans="1:16" ht="15" customHeight="1" x14ac:dyDescent="0.2">
      <c r="A156" s="46">
        <f>Data!B118</f>
        <v>23.09</v>
      </c>
      <c r="B156" s="46">
        <f>Data!C118</f>
        <v>19.829999999999998</v>
      </c>
      <c r="C156" s="46">
        <f>Data!B70</f>
        <v>11.29</v>
      </c>
      <c r="D156" s="46">
        <f>Data!C70</f>
        <v>13.04</v>
      </c>
      <c r="F156">
        <v>41</v>
      </c>
      <c r="G156" s="47">
        <f>Training!F110</f>
        <v>0.5</v>
      </c>
      <c r="H156">
        <v>41</v>
      </c>
      <c r="I156" s="47">
        <f>Training!F62</f>
        <v>0.5</v>
      </c>
      <c r="K156">
        <v>-4</v>
      </c>
      <c r="L156">
        <f t="shared" si="1"/>
        <v>1.7986209962091559E-2</v>
      </c>
      <c r="N156">
        <v>41</v>
      </c>
      <c r="O156" s="47">
        <f>Training!F43</f>
        <v>0.5</v>
      </c>
      <c r="P156" s="48">
        <f>Training!D43</f>
        <v>0</v>
      </c>
    </row>
    <row r="157" spans="1:16" ht="15" customHeight="1" x14ac:dyDescent="0.2">
      <c r="A157" s="46">
        <f>Data!B121</f>
        <v>16.07</v>
      </c>
      <c r="B157" s="46">
        <f>Data!C121</f>
        <v>19.649999999999999</v>
      </c>
      <c r="C157" s="46">
        <f>Data!B71</f>
        <v>12.86</v>
      </c>
      <c r="D157" s="46">
        <f>Data!C71</f>
        <v>18</v>
      </c>
      <c r="F157">
        <v>42</v>
      </c>
      <c r="G157" s="47">
        <f>Training!F113</f>
        <v>0.5</v>
      </c>
      <c r="H157">
        <v>42</v>
      </c>
      <c r="I157" s="47">
        <f>Training!F63</f>
        <v>0.5</v>
      </c>
      <c r="K157">
        <v>-3.9</v>
      </c>
      <c r="L157">
        <f t="shared" si="1"/>
        <v>1.984030573407751E-2</v>
      </c>
      <c r="N157">
        <v>42</v>
      </c>
      <c r="O157" s="47">
        <f>Training!F44</f>
        <v>0.5</v>
      </c>
      <c r="P157" s="48">
        <f>Training!D44</f>
        <v>1</v>
      </c>
    </row>
    <row r="158" spans="1:16" ht="15" customHeight="1" x14ac:dyDescent="0.2">
      <c r="A158" s="46">
        <f>Data!B124</f>
        <v>20.73</v>
      </c>
      <c r="B158" s="46">
        <f>Data!C124</f>
        <v>31.12</v>
      </c>
      <c r="C158" s="46">
        <f>Data!B74</f>
        <v>14.4</v>
      </c>
      <c r="D158" s="46">
        <f>Data!C74</f>
        <v>26.99</v>
      </c>
      <c r="F158">
        <v>43</v>
      </c>
      <c r="G158" s="47">
        <f>Training!F116</f>
        <v>0.5</v>
      </c>
      <c r="H158">
        <v>43</v>
      </c>
      <c r="I158" s="47">
        <f>Training!F66</f>
        <v>0.5</v>
      </c>
      <c r="K158">
        <v>-3.8</v>
      </c>
      <c r="L158">
        <f t="shared" si="1"/>
        <v>2.1881270936130476E-2</v>
      </c>
      <c r="N158">
        <v>43</v>
      </c>
      <c r="O158" s="47">
        <f>Training!F45</f>
        <v>0.5</v>
      </c>
      <c r="P158" s="48">
        <f>Training!D45</f>
        <v>0</v>
      </c>
    </row>
    <row r="159" spans="1:16" ht="15" customHeight="1" x14ac:dyDescent="0.2">
      <c r="A159" s="46">
        <f>Data!B126</f>
        <v>21.09</v>
      </c>
      <c r="B159" s="46">
        <f>Data!C126</f>
        <v>26.57</v>
      </c>
      <c r="C159" s="46">
        <f>Data!B75</f>
        <v>12.3</v>
      </c>
      <c r="D159" s="46">
        <f>Data!C75</f>
        <v>19.02</v>
      </c>
      <c r="F159">
        <v>44</v>
      </c>
      <c r="G159" s="47">
        <f>Training!F118</f>
        <v>0.5</v>
      </c>
      <c r="H159">
        <v>44</v>
      </c>
      <c r="I159" s="47">
        <f>Training!F67</f>
        <v>0.5</v>
      </c>
      <c r="K159">
        <v>-3.7</v>
      </c>
      <c r="L159">
        <f t="shared" si="1"/>
        <v>2.4127021417669196E-2</v>
      </c>
      <c r="N159">
        <v>44</v>
      </c>
      <c r="O159" s="47">
        <f>Training!F46</f>
        <v>0.5</v>
      </c>
      <c r="P159" s="48">
        <f>Training!D46</f>
        <v>0</v>
      </c>
    </row>
    <row r="160" spans="1:16" ht="15" customHeight="1" x14ac:dyDescent="0.2">
      <c r="A160" s="46">
        <f>Data!B130</f>
        <v>14.54</v>
      </c>
      <c r="B160" s="46">
        <f>Data!C130</f>
        <v>27.54</v>
      </c>
      <c r="C160" s="46">
        <f>Data!B76</f>
        <v>12.62</v>
      </c>
      <c r="D160" s="46">
        <f>Data!C76</f>
        <v>23.97</v>
      </c>
      <c r="F160">
        <v>45</v>
      </c>
      <c r="G160" s="47">
        <f>Training!F122</f>
        <v>0.5</v>
      </c>
      <c r="H160">
        <v>45</v>
      </c>
      <c r="I160" s="47">
        <f>Training!F68</f>
        <v>0.5</v>
      </c>
      <c r="K160">
        <v>-3.6</v>
      </c>
      <c r="L160">
        <f t="shared" si="1"/>
        <v>2.6596993576865856E-2</v>
      </c>
      <c r="N160">
        <v>45</v>
      </c>
      <c r="O160" s="47">
        <f>Training!F47</f>
        <v>0.5</v>
      </c>
      <c r="P160" s="48">
        <f>Training!D47</f>
        <v>0</v>
      </c>
    </row>
    <row r="161" spans="1:16" ht="15" customHeight="1" x14ac:dyDescent="0.2">
      <c r="A161" s="46">
        <f>Data!B134</f>
        <v>19.89</v>
      </c>
      <c r="B161" s="46">
        <f>Data!C134</f>
        <v>20.260000000000002</v>
      </c>
      <c r="C161" s="46">
        <f>Data!B79</f>
        <v>11.81</v>
      </c>
      <c r="D161" s="46">
        <f>Data!C79</f>
        <v>17.39</v>
      </c>
      <c r="F161">
        <v>46</v>
      </c>
      <c r="G161" s="47">
        <f>Training!F126</f>
        <v>0.5</v>
      </c>
      <c r="H161">
        <v>46</v>
      </c>
      <c r="I161" s="47">
        <f>Training!F71</f>
        <v>0.5</v>
      </c>
      <c r="K161">
        <v>-3.5</v>
      </c>
      <c r="L161">
        <f t="shared" si="1"/>
        <v>2.9312230751356319E-2</v>
      </c>
      <c r="N161">
        <v>46</v>
      </c>
      <c r="O161" s="47">
        <f>Training!F48</f>
        <v>0.5</v>
      </c>
      <c r="P161" s="48">
        <f>Training!D48</f>
        <v>0</v>
      </c>
    </row>
    <row r="162" spans="1:16" ht="15" customHeight="1" x14ac:dyDescent="0.2">
      <c r="A162" s="46">
        <f>Data!B136</f>
        <v>21.1</v>
      </c>
      <c r="B162" s="46">
        <f>Data!C136</f>
        <v>20.52</v>
      </c>
      <c r="C162" s="46">
        <f>Data!B80</f>
        <v>12.98</v>
      </c>
      <c r="D162" s="46">
        <f>Data!C80</f>
        <v>19.350000000000001</v>
      </c>
      <c r="F162">
        <v>47</v>
      </c>
      <c r="G162" s="47">
        <f>Training!F128</f>
        <v>0.5</v>
      </c>
      <c r="H162">
        <v>47</v>
      </c>
      <c r="I162" s="47">
        <f>Training!F72</f>
        <v>0.5</v>
      </c>
      <c r="K162">
        <v>-3.4</v>
      </c>
      <c r="L162">
        <f t="shared" si="1"/>
        <v>3.2295464698450516E-2</v>
      </c>
      <c r="N162">
        <v>47</v>
      </c>
      <c r="O162" s="47">
        <f>Training!F49</f>
        <v>0.5</v>
      </c>
      <c r="P162" s="48">
        <f>Training!D49</f>
        <v>0</v>
      </c>
    </row>
    <row r="163" spans="1:16" ht="15" customHeight="1" x14ac:dyDescent="0.2">
      <c r="A163" s="46">
        <f>Data!B137</f>
        <v>14.87</v>
      </c>
      <c r="B163" s="46">
        <f>Data!C137</f>
        <v>16.670000000000002</v>
      </c>
      <c r="C163" s="46">
        <f>Data!B83</f>
        <v>14.06</v>
      </c>
      <c r="D163" s="46">
        <f>Data!C83</f>
        <v>17.18</v>
      </c>
      <c r="F163">
        <v>48</v>
      </c>
      <c r="G163" s="47">
        <f>Training!F130</f>
        <v>0.5</v>
      </c>
      <c r="H163">
        <v>48</v>
      </c>
      <c r="I163" s="47">
        <f>Training!F75</f>
        <v>0.5</v>
      </c>
      <c r="K163">
        <v>-3.3</v>
      </c>
      <c r="L163">
        <f t="shared" si="1"/>
        <v>3.5571189272636181E-2</v>
      </c>
      <c r="N163">
        <v>48</v>
      </c>
      <c r="O163" s="47">
        <f>Training!F50</f>
        <v>0.5</v>
      </c>
      <c r="P163" s="48">
        <f>Training!D50</f>
        <v>0</v>
      </c>
    </row>
    <row r="164" spans="1:16" ht="15" customHeight="1" x14ac:dyDescent="0.2">
      <c r="A164" s="46">
        <f>Data!B140</f>
        <v>19.27</v>
      </c>
      <c r="B164" s="46">
        <f>Data!C140</f>
        <v>26.47</v>
      </c>
      <c r="C164" s="46">
        <f>Data!B85</f>
        <v>7.7290000000000001</v>
      </c>
      <c r="D164" s="46">
        <f>Data!C85</f>
        <v>25.49</v>
      </c>
      <c r="F164">
        <v>49</v>
      </c>
      <c r="G164" s="47">
        <f>Training!F132</f>
        <v>0.5</v>
      </c>
      <c r="H164">
        <v>49</v>
      </c>
      <c r="I164" s="47">
        <f>Training!F77</f>
        <v>0.5</v>
      </c>
      <c r="K164">
        <v>-3.2</v>
      </c>
      <c r="L164">
        <f t="shared" si="1"/>
        <v>3.9165722796764356E-2</v>
      </c>
      <c r="N164">
        <v>49</v>
      </c>
      <c r="O164" s="47">
        <f>Training!F51</f>
        <v>0.5</v>
      </c>
      <c r="P164" s="48">
        <f>Training!D51</f>
        <v>0</v>
      </c>
    </row>
    <row r="165" spans="1:16" ht="15" customHeight="1" x14ac:dyDescent="0.2">
      <c r="A165" s="46">
        <f>Data!B141</f>
        <v>17.989999999999998</v>
      </c>
      <c r="B165" s="46">
        <f>Data!C141</f>
        <v>10.38</v>
      </c>
      <c r="C165" s="46">
        <f>Data!B86</f>
        <v>13.47</v>
      </c>
      <c r="D165" s="46">
        <f>Data!C86</f>
        <v>14.06</v>
      </c>
      <c r="F165">
        <v>50</v>
      </c>
      <c r="G165" s="47">
        <f>Training!F133</f>
        <v>0.5</v>
      </c>
      <c r="H165">
        <v>50</v>
      </c>
      <c r="I165" s="47">
        <f>Training!F78</f>
        <v>0.5</v>
      </c>
      <c r="K165">
        <v>-3.1</v>
      </c>
      <c r="L165">
        <f t="shared" si="1"/>
        <v>4.3107254941086116E-2</v>
      </c>
      <c r="N165">
        <v>50</v>
      </c>
      <c r="O165" s="47">
        <f>Training!F52</f>
        <v>0.5</v>
      </c>
      <c r="P165" s="48">
        <f>Training!D52</f>
        <v>0</v>
      </c>
    </row>
    <row r="166" spans="1:16" ht="15" customHeight="1" x14ac:dyDescent="0.2">
      <c r="A166" s="46">
        <f>Data!B142</f>
        <v>15.22</v>
      </c>
      <c r="B166" s="46">
        <f>Data!C142</f>
        <v>30.62</v>
      </c>
      <c r="C166" s="46">
        <f>Data!B87</f>
        <v>14.03</v>
      </c>
      <c r="D166" s="46">
        <f>Data!C87</f>
        <v>21.25</v>
      </c>
      <c r="F166">
        <v>51</v>
      </c>
      <c r="G166" s="47">
        <f>Training!F134</f>
        <v>0.5</v>
      </c>
      <c r="H166">
        <v>51</v>
      </c>
      <c r="I166" s="47">
        <f>Training!F79</f>
        <v>0.5</v>
      </c>
      <c r="K166">
        <v>-3</v>
      </c>
      <c r="L166">
        <f t="shared" si="1"/>
        <v>4.7425873177566781E-2</v>
      </c>
      <c r="N166">
        <v>51</v>
      </c>
      <c r="O166" s="47">
        <f>Training!F53</f>
        <v>0.5</v>
      </c>
      <c r="P166" s="48">
        <f>Training!D53</f>
        <v>1</v>
      </c>
    </row>
    <row r="167" spans="1:16" ht="15" customHeight="1" x14ac:dyDescent="0.2">
      <c r="A167" s="46">
        <f>Data!B146</f>
        <v>15.34</v>
      </c>
      <c r="B167" s="46">
        <f>Data!C146</f>
        <v>14.26</v>
      </c>
      <c r="C167" s="46">
        <f>Data!B89</f>
        <v>10.75</v>
      </c>
      <c r="D167" s="46">
        <f>Data!C89</f>
        <v>14.97</v>
      </c>
      <c r="F167">
        <v>52</v>
      </c>
      <c r="G167" s="47">
        <f>Training!F138</f>
        <v>0.5</v>
      </c>
      <c r="H167">
        <v>52</v>
      </c>
      <c r="I167" s="47">
        <f>Training!F81</f>
        <v>0.5</v>
      </c>
      <c r="K167">
        <v>-2.9</v>
      </c>
      <c r="L167">
        <f t="shared" si="1"/>
        <v>5.2153563078417738E-2</v>
      </c>
      <c r="N167">
        <v>52</v>
      </c>
      <c r="O167" s="47">
        <f>Training!F54</f>
        <v>0.5</v>
      </c>
      <c r="P167" s="48">
        <f>Training!D54</f>
        <v>1</v>
      </c>
    </row>
    <row r="168" spans="1:16" ht="15" customHeight="1" x14ac:dyDescent="0.2">
      <c r="A168" s="46">
        <f>Data!B150</f>
        <v>14.45</v>
      </c>
      <c r="B168" s="46">
        <f>Data!C150</f>
        <v>20.22</v>
      </c>
      <c r="C168" s="46">
        <f>Data!B90</f>
        <v>11.27</v>
      </c>
      <c r="D168" s="46">
        <f>Data!C90</f>
        <v>12.96</v>
      </c>
      <c r="F168">
        <v>53</v>
      </c>
      <c r="G168" s="47">
        <f>Training!F142</f>
        <v>0.5</v>
      </c>
      <c r="H168">
        <v>53</v>
      </c>
      <c r="I168" s="47">
        <f>Training!F82</f>
        <v>0.5</v>
      </c>
      <c r="K168">
        <v>-2.8</v>
      </c>
      <c r="L168">
        <f t="shared" si="1"/>
        <v>5.7324175898868755E-2</v>
      </c>
      <c r="N168">
        <v>53</v>
      </c>
      <c r="O168" s="47">
        <f>Training!F55</f>
        <v>0.5</v>
      </c>
      <c r="P168" s="48">
        <f>Training!D55</f>
        <v>0</v>
      </c>
    </row>
    <row r="169" spans="1:16" ht="15" customHeight="1" x14ac:dyDescent="0.2">
      <c r="A169" s="46">
        <f>Data!B152</f>
        <v>19.809999999999999</v>
      </c>
      <c r="B169" s="46">
        <f>Data!C152</f>
        <v>22.15</v>
      </c>
      <c r="C169" s="46">
        <f>Data!B92</f>
        <v>11.25</v>
      </c>
      <c r="D169" s="46">
        <f>Data!C92</f>
        <v>14.78</v>
      </c>
      <c r="F169">
        <v>54</v>
      </c>
      <c r="G169" s="47">
        <f>Training!F144</f>
        <v>0.5</v>
      </c>
      <c r="H169">
        <v>54</v>
      </c>
      <c r="I169" s="47">
        <f>Training!F84</f>
        <v>0.5</v>
      </c>
      <c r="K169">
        <v>-2.7</v>
      </c>
      <c r="L169">
        <f t="shared" si="1"/>
        <v>6.2973356056996485E-2</v>
      </c>
      <c r="N169">
        <v>54</v>
      </c>
      <c r="O169" s="47">
        <f>Training!F56</f>
        <v>0.5</v>
      </c>
      <c r="P169" s="48">
        <f>Training!D56</f>
        <v>0</v>
      </c>
    </row>
    <row r="170" spans="1:16" ht="15" customHeight="1" x14ac:dyDescent="0.2">
      <c r="A170" s="46">
        <f>Data!B155</f>
        <v>13.4</v>
      </c>
      <c r="B170" s="46">
        <f>Data!C155</f>
        <v>20.52</v>
      </c>
      <c r="C170" s="46">
        <f>Data!B99</f>
        <v>12.05</v>
      </c>
      <c r="D170" s="46">
        <f>Data!C99</f>
        <v>22.72</v>
      </c>
      <c r="F170">
        <v>55</v>
      </c>
      <c r="G170" s="47">
        <f>Training!F147</f>
        <v>0.5</v>
      </c>
      <c r="H170">
        <v>55</v>
      </c>
      <c r="I170" s="47">
        <f>Training!F91</f>
        <v>0.5</v>
      </c>
      <c r="K170">
        <v>-2.6</v>
      </c>
      <c r="L170">
        <f t="shared" si="1"/>
        <v>6.9138420343346815E-2</v>
      </c>
      <c r="N170">
        <v>55</v>
      </c>
      <c r="O170" s="47">
        <f>Training!F57</f>
        <v>0.5</v>
      </c>
      <c r="P170" s="48">
        <f>Training!D57</f>
        <v>0</v>
      </c>
    </row>
    <row r="171" spans="1:16" ht="15" customHeight="1" x14ac:dyDescent="0.2">
      <c r="A171" s="46">
        <f>Data!B157</f>
        <v>17.75</v>
      </c>
      <c r="B171" s="46">
        <f>Data!C157</f>
        <v>28.03</v>
      </c>
      <c r="C171" s="46">
        <f>Data!B100</f>
        <v>12.86</v>
      </c>
      <c r="D171" s="46">
        <f>Data!C100</f>
        <v>13.32</v>
      </c>
      <c r="F171">
        <v>56</v>
      </c>
      <c r="G171" s="47">
        <f>Training!F149</f>
        <v>0.5</v>
      </c>
      <c r="H171">
        <v>56</v>
      </c>
      <c r="I171" s="47">
        <f>Training!F92</f>
        <v>0.5</v>
      </c>
      <c r="K171">
        <v>-2.5</v>
      </c>
      <c r="L171">
        <f t="shared" si="1"/>
        <v>7.5858180021243546E-2</v>
      </c>
      <c r="N171">
        <v>56</v>
      </c>
      <c r="O171" s="47">
        <f>Training!F58</f>
        <v>0.5</v>
      </c>
      <c r="P171" s="48">
        <f>Training!D58</f>
        <v>0</v>
      </c>
    </row>
    <row r="172" spans="1:16" ht="15" customHeight="1" x14ac:dyDescent="0.2">
      <c r="A172" s="46">
        <f>Data!B158</f>
        <v>20.58</v>
      </c>
      <c r="B172" s="46">
        <f>Data!C158</f>
        <v>22.14</v>
      </c>
      <c r="C172" s="46">
        <f>Data!B101</f>
        <v>12</v>
      </c>
      <c r="D172" s="46">
        <f>Data!C101</f>
        <v>15.65</v>
      </c>
      <c r="F172">
        <v>57</v>
      </c>
      <c r="G172" s="47">
        <f>Training!F150</f>
        <v>0.5</v>
      </c>
      <c r="H172">
        <v>57</v>
      </c>
      <c r="I172" s="47">
        <f>Training!F93</f>
        <v>0.5</v>
      </c>
      <c r="K172">
        <v>-2.4</v>
      </c>
      <c r="L172">
        <f t="shared" si="1"/>
        <v>8.317269649392238E-2</v>
      </c>
      <c r="N172">
        <v>57</v>
      </c>
      <c r="O172" s="47">
        <f>Training!F59</f>
        <v>0.5</v>
      </c>
      <c r="P172" s="48">
        <f>Training!D59</f>
        <v>0</v>
      </c>
    </row>
    <row r="173" spans="1:16" ht="15" customHeight="1" x14ac:dyDescent="0.2">
      <c r="A173" s="46">
        <f>Data!B159</f>
        <v>15.28</v>
      </c>
      <c r="B173" s="46">
        <f>Data!C159</f>
        <v>22.41</v>
      </c>
      <c r="C173" s="46">
        <f>Data!B102</f>
        <v>13.46</v>
      </c>
      <c r="D173" s="46">
        <f>Data!C102</f>
        <v>18.75</v>
      </c>
      <c r="F173">
        <v>58</v>
      </c>
      <c r="G173" s="47">
        <f>Training!F151</f>
        <v>0.5</v>
      </c>
      <c r="H173">
        <v>58</v>
      </c>
      <c r="I173" s="47">
        <f>Training!F94</f>
        <v>0.5</v>
      </c>
      <c r="K173">
        <v>-2.2999999999999998</v>
      </c>
      <c r="L173">
        <f t="shared" si="1"/>
        <v>9.112296101485616E-2</v>
      </c>
      <c r="N173">
        <v>58</v>
      </c>
      <c r="O173" s="47">
        <f>Training!F60</f>
        <v>0.5</v>
      </c>
      <c r="P173" s="48">
        <f>Training!D60</f>
        <v>1</v>
      </c>
    </row>
    <row r="174" spans="1:16" ht="15" customHeight="1" x14ac:dyDescent="0.2">
      <c r="C174" s="46">
        <f>Data!B103</f>
        <v>15.04</v>
      </c>
      <c r="D174" s="46">
        <f>Data!C103</f>
        <v>16.739999999999998</v>
      </c>
      <c r="H174">
        <v>59</v>
      </c>
      <c r="I174" s="47">
        <f>Training!F95</f>
        <v>0.5</v>
      </c>
      <c r="K174">
        <v>-2.2000000000000002</v>
      </c>
      <c r="L174">
        <f t="shared" si="1"/>
        <v>9.9750489119685135E-2</v>
      </c>
      <c r="N174">
        <v>59</v>
      </c>
      <c r="O174" s="47">
        <f>Training!F61</f>
        <v>0.5</v>
      </c>
      <c r="P174" s="48">
        <f>Training!D61</f>
        <v>1</v>
      </c>
    </row>
    <row r="175" spans="1:16" ht="15" customHeight="1" x14ac:dyDescent="0.2">
      <c r="C175" s="46">
        <f>Data!B104</f>
        <v>11.2</v>
      </c>
      <c r="D175" s="46">
        <f>Data!C104</f>
        <v>29.37</v>
      </c>
      <c r="H175">
        <v>60</v>
      </c>
      <c r="I175" s="47">
        <f>Training!F96</f>
        <v>0.5</v>
      </c>
      <c r="K175">
        <v>-2.1</v>
      </c>
      <c r="L175">
        <f t="shared" si="1"/>
        <v>0.10909682119561293</v>
      </c>
      <c r="N175">
        <v>60</v>
      </c>
      <c r="O175" s="47">
        <f>Training!F62</f>
        <v>0.5</v>
      </c>
      <c r="P175" s="48">
        <f>Training!D62</f>
        <v>0</v>
      </c>
    </row>
    <row r="176" spans="1:16" ht="15" customHeight="1" x14ac:dyDescent="0.2">
      <c r="C176" s="46">
        <f>Data!B105</f>
        <v>11.22</v>
      </c>
      <c r="D176" s="46">
        <f>Data!C105</f>
        <v>19.86</v>
      </c>
      <c r="H176">
        <v>61</v>
      </c>
      <c r="I176" s="47">
        <f>Training!F97</f>
        <v>0.5</v>
      </c>
      <c r="K176">
        <v>-2</v>
      </c>
      <c r="L176">
        <f t="shared" si="1"/>
        <v>0.11920292202211755</v>
      </c>
      <c r="N176">
        <v>61</v>
      </c>
      <c r="O176" s="47">
        <f>Training!F63</f>
        <v>0.5</v>
      </c>
      <c r="P176" s="48">
        <f>Training!D63</f>
        <v>0</v>
      </c>
    </row>
    <row r="177" spans="3:16" ht="15" customHeight="1" x14ac:dyDescent="0.2">
      <c r="C177" s="46">
        <f>Data!B106</f>
        <v>9.7769999999999992</v>
      </c>
      <c r="D177" s="46">
        <f>Data!C106</f>
        <v>16.989999999999998</v>
      </c>
      <c r="H177">
        <v>62</v>
      </c>
      <c r="I177" s="47">
        <f>Training!F98</f>
        <v>0.5</v>
      </c>
      <c r="K177">
        <v>-1.9</v>
      </c>
      <c r="L177">
        <f t="shared" si="1"/>
        <v>0.13010847436299786</v>
      </c>
      <c r="N177">
        <v>62</v>
      </c>
      <c r="O177" s="47">
        <f>Training!F64</f>
        <v>0.5</v>
      </c>
      <c r="P177" s="48">
        <f>Training!D64</f>
        <v>1</v>
      </c>
    </row>
    <row r="178" spans="3:16" ht="15" customHeight="1" x14ac:dyDescent="0.2">
      <c r="C178" s="46">
        <f>Data!B109</f>
        <v>11.15</v>
      </c>
      <c r="D178" s="46">
        <f>Data!C109</f>
        <v>13.08</v>
      </c>
      <c r="H178">
        <v>63</v>
      </c>
      <c r="I178" s="47">
        <f>Training!F101</f>
        <v>0.5</v>
      </c>
      <c r="K178">
        <v>-1.8</v>
      </c>
      <c r="L178">
        <f t="shared" si="1"/>
        <v>0.14185106490048777</v>
      </c>
      <c r="N178">
        <v>63</v>
      </c>
      <c r="O178" s="47">
        <f>Training!F65</f>
        <v>0.5</v>
      </c>
      <c r="P178" s="48">
        <f>Training!D65</f>
        <v>1</v>
      </c>
    </row>
    <row r="179" spans="3:16" ht="15" customHeight="1" x14ac:dyDescent="0.2">
      <c r="C179" s="46">
        <f>Data!B112</f>
        <v>9.7379999999999995</v>
      </c>
      <c r="D179" s="46">
        <f>Data!C112</f>
        <v>11.97</v>
      </c>
      <c r="H179">
        <v>64</v>
      </c>
      <c r="I179" s="47">
        <f>Training!F104</f>
        <v>0.5</v>
      </c>
      <c r="K179">
        <v>-1.7</v>
      </c>
      <c r="L179">
        <f t="shared" si="1"/>
        <v>0.1544652650835347</v>
      </c>
      <c r="N179">
        <v>64</v>
      </c>
      <c r="O179" s="47">
        <f>Training!F66</f>
        <v>0.5</v>
      </c>
      <c r="P179" s="48">
        <f>Training!D66</f>
        <v>0</v>
      </c>
    </row>
    <row r="180" spans="3:16" ht="15" customHeight="1" x14ac:dyDescent="0.2">
      <c r="C180" s="46">
        <f>Data!B115</f>
        <v>10.82</v>
      </c>
      <c r="D180" s="46">
        <f>Data!C115</f>
        <v>24.21</v>
      </c>
      <c r="H180">
        <v>65</v>
      </c>
      <c r="I180" s="47">
        <f>Training!F107</f>
        <v>0.5</v>
      </c>
      <c r="K180">
        <v>-1.6</v>
      </c>
      <c r="L180">
        <f t="shared" ref="L180:L211" si="2">1/(1+EXP(-K180))</f>
        <v>0.16798161486607552</v>
      </c>
      <c r="N180">
        <v>65</v>
      </c>
      <c r="O180" s="47">
        <f>Training!F67</f>
        <v>0.5</v>
      </c>
      <c r="P180" s="48">
        <f>Training!D67</f>
        <v>0</v>
      </c>
    </row>
    <row r="181" spans="3:16" ht="15" customHeight="1" x14ac:dyDescent="0.2">
      <c r="C181" s="46">
        <f>Data!B116</f>
        <v>11.75</v>
      </c>
      <c r="D181" s="46">
        <f>Data!C116</f>
        <v>17.559999999999999</v>
      </c>
      <c r="H181">
        <v>66</v>
      </c>
      <c r="I181" s="47">
        <f>Training!F108</f>
        <v>0.5</v>
      </c>
      <c r="K181">
        <v>-1.5</v>
      </c>
      <c r="L181">
        <f t="shared" si="2"/>
        <v>0.18242552380635635</v>
      </c>
      <c r="N181">
        <v>66</v>
      </c>
      <c r="O181" s="47">
        <f>Training!F68</f>
        <v>0.5</v>
      </c>
      <c r="P181" s="48">
        <f>Training!D68</f>
        <v>0</v>
      </c>
    </row>
    <row r="182" spans="3:16" ht="15" customHeight="1" x14ac:dyDescent="0.2">
      <c r="C182" s="46">
        <f>Data!B117</f>
        <v>12.34</v>
      </c>
      <c r="D182" s="46">
        <f>Data!C117</f>
        <v>22.22</v>
      </c>
      <c r="H182">
        <v>67</v>
      </c>
      <c r="I182" s="47">
        <f>Training!F109</f>
        <v>0.5</v>
      </c>
      <c r="K182">
        <v>-1.4</v>
      </c>
      <c r="L182">
        <f t="shared" si="2"/>
        <v>0.19781611144141825</v>
      </c>
      <c r="N182">
        <v>67</v>
      </c>
      <c r="O182" s="47">
        <f>Training!F69</f>
        <v>0.5</v>
      </c>
      <c r="P182" s="48">
        <f>Training!D69</f>
        <v>1</v>
      </c>
    </row>
    <row r="183" spans="3:16" ht="15" customHeight="1" x14ac:dyDescent="0.2">
      <c r="C183" s="46">
        <f>Data!B119</f>
        <v>14.44</v>
      </c>
      <c r="D183" s="46">
        <f>Data!C119</f>
        <v>15.18</v>
      </c>
      <c r="H183">
        <v>68</v>
      </c>
      <c r="I183" s="47">
        <f>Training!F111</f>
        <v>0.5</v>
      </c>
      <c r="K183">
        <v>-1.3</v>
      </c>
      <c r="L183">
        <f t="shared" si="2"/>
        <v>0.21416501695744139</v>
      </c>
      <c r="N183">
        <v>68</v>
      </c>
      <c r="O183" s="47">
        <f>Training!F70</f>
        <v>0.5</v>
      </c>
      <c r="P183" s="48">
        <f>Training!D70</f>
        <v>1</v>
      </c>
    </row>
    <row r="184" spans="3:16" ht="15" customHeight="1" x14ac:dyDescent="0.2">
      <c r="C184" s="46">
        <f>Data!B120</f>
        <v>14.64</v>
      </c>
      <c r="D184" s="46">
        <f>Data!C120</f>
        <v>16.850000000000001</v>
      </c>
      <c r="H184">
        <v>69</v>
      </c>
      <c r="I184" s="47">
        <f>Training!F112</f>
        <v>0.5</v>
      </c>
      <c r="K184">
        <v>-1.2</v>
      </c>
      <c r="L184">
        <f t="shared" si="2"/>
        <v>0.23147521650098238</v>
      </c>
      <c r="N184">
        <v>69</v>
      </c>
      <c r="O184" s="47">
        <f>Training!F71</f>
        <v>0.5</v>
      </c>
      <c r="P184" s="48">
        <f>Training!D71</f>
        <v>0</v>
      </c>
    </row>
    <row r="185" spans="3:16" ht="15" customHeight="1" x14ac:dyDescent="0.2">
      <c r="C185" s="46">
        <f>Data!B122</f>
        <v>11.52</v>
      </c>
      <c r="D185" s="46">
        <f>Data!C122</f>
        <v>14.93</v>
      </c>
      <c r="H185">
        <v>70</v>
      </c>
      <c r="I185" s="47">
        <f>Training!F114</f>
        <v>0.5</v>
      </c>
      <c r="K185">
        <v>-1.1000000000000001</v>
      </c>
      <c r="L185">
        <f t="shared" si="2"/>
        <v>0.24973989440488234</v>
      </c>
      <c r="N185">
        <v>70</v>
      </c>
      <c r="O185" s="47">
        <f>Training!F72</f>
        <v>0.5</v>
      </c>
      <c r="P185" s="48">
        <f>Training!D72</f>
        <v>0</v>
      </c>
    </row>
    <row r="186" spans="3:16" ht="15" customHeight="1" x14ac:dyDescent="0.2">
      <c r="C186" s="46">
        <f>Data!B123</f>
        <v>14.22</v>
      </c>
      <c r="D186" s="46">
        <f>Data!C123</f>
        <v>27.85</v>
      </c>
      <c r="H186">
        <v>71</v>
      </c>
      <c r="I186" s="47">
        <f>Training!F115</f>
        <v>0.5</v>
      </c>
      <c r="K186">
        <v>-1</v>
      </c>
      <c r="L186">
        <f t="shared" si="2"/>
        <v>0.2689414213699951</v>
      </c>
      <c r="N186">
        <v>71</v>
      </c>
      <c r="O186" s="47">
        <f>Training!F73</f>
        <v>0.5</v>
      </c>
      <c r="P186" s="48">
        <f>Training!D73</f>
        <v>1</v>
      </c>
    </row>
    <row r="187" spans="3:16" ht="15" customHeight="1" x14ac:dyDescent="0.2">
      <c r="C187" s="46">
        <f>Data!B125</f>
        <v>9.0289999999999999</v>
      </c>
      <c r="D187" s="46">
        <f>Data!C125</f>
        <v>17.329999999999998</v>
      </c>
      <c r="H187">
        <v>72</v>
      </c>
      <c r="I187" s="47">
        <f>Training!F117</f>
        <v>0.5</v>
      </c>
      <c r="K187">
        <v>-0.9</v>
      </c>
      <c r="L187">
        <f t="shared" si="2"/>
        <v>0.289050497374996</v>
      </c>
      <c r="N187">
        <v>72</v>
      </c>
      <c r="O187" s="47">
        <f>Training!F74</f>
        <v>0.5</v>
      </c>
      <c r="P187" s="48">
        <f>Training!D74</f>
        <v>1</v>
      </c>
    </row>
    <row r="188" spans="3:16" ht="15" customHeight="1" x14ac:dyDescent="0.2">
      <c r="C188" s="46">
        <f>Data!B127</f>
        <v>9.173</v>
      </c>
      <c r="D188" s="46">
        <f>Data!C127</f>
        <v>13.86</v>
      </c>
      <c r="H188">
        <v>73</v>
      </c>
      <c r="I188" s="47">
        <f>Training!F119</f>
        <v>0.5</v>
      </c>
      <c r="K188">
        <v>-0.8</v>
      </c>
      <c r="L188">
        <f t="shared" si="2"/>
        <v>0.31002551887238755</v>
      </c>
      <c r="N188">
        <v>73</v>
      </c>
      <c r="O188" s="47">
        <f>Training!F75</f>
        <v>0.5</v>
      </c>
      <c r="P188" s="48">
        <f>Training!D75</f>
        <v>0</v>
      </c>
    </row>
    <row r="189" spans="3:16" ht="15" customHeight="1" x14ac:dyDescent="0.2">
      <c r="C189" s="46">
        <f>Data!B128</f>
        <v>10.65</v>
      </c>
      <c r="D189" s="46">
        <f>Data!C128</f>
        <v>25.22</v>
      </c>
      <c r="H189">
        <v>74</v>
      </c>
      <c r="I189" s="47">
        <f>Training!F120</f>
        <v>0.5</v>
      </c>
      <c r="K189">
        <v>-0.7</v>
      </c>
      <c r="L189">
        <f t="shared" si="2"/>
        <v>0.33181222783183389</v>
      </c>
      <c r="N189">
        <v>74</v>
      </c>
      <c r="O189" s="47">
        <f>Training!F76</f>
        <v>0.5</v>
      </c>
      <c r="P189" s="48">
        <f>Training!D76</f>
        <v>1</v>
      </c>
    </row>
    <row r="190" spans="3:16" ht="15" customHeight="1" x14ac:dyDescent="0.2">
      <c r="C190" s="46">
        <f>Data!B129</f>
        <v>10.17</v>
      </c>
      <c r="D190" s="46">
        <f>Data!C129</f>
        <v>14.88</v>
      </c>
      <c r="H190">
        <v>75</v>
      </c>
      <c r="I190" s="47">
        <f>Training!F121</f>
        <v>0.5</v>
      </c>
      <c r="K190">
        <v>-0.6</v>
      </c>
      <c r="L190">
        <f t="shared" si="2"/>
        <v>0.35434369377420455</v>
      </c>
      <c r="N190">
        <v>75</v>
      </c>
      <c r="O190" s="47">
        <f>Training!F77</f>
        <v>0.5</v>
      </c>
      <c r="P190" s="48">
        <f>Training!D77</f>
        <v>0</v>
      </c>
    </row>
    <row r="191" spans="3:16" ht="15" customHeight="1" x14ac:dyDescent="0.2">
      <c r="C191" s="46">
        <f>Data!B131</f>
        <v>14.41</v>
      </c>
      <c r="D191" s="46">
        <f>Data!C131</f>
        <v>19.73</v>
      </c>
      <c r="H191">
        <v>76</v>
      </c>
      <c r="I191" s="47">
        <f>Training!F123</f>
        <v>0.5</v>
      </c>
      <c r="K191">
        <v>-0.5</v>
      </c>
      <c r="L191">
        <f t="shared" si="2"/>
        <v>0.37754066879814541</v>
      </c>
      <c r="N191">
        <v>76</v>
      </c>
      <c r="O191" s="47">
        <f>Training!F78</f>
        <v>0.5</v>
      </c>
      <c r="P191" s="48">
        <f>Training!D78</f>
        <v>0</v>
      </c>
    </row>
    <row r="192" spans="3:16" ht="15" customHeight="1" x14ac:dyDescent="0.2">
      <c r="C192" s="46">
        <f>Data!B132</f>
        <v>11.43</v>
      </c>
      <c r="D192" s="46">
        <f>Data!C132</f>
        <v>15.39</v>
      </c>
      <c r="H192">
        <v>77</v>
      </c>
      <c r="I192" s="47">
        <f>Training!F124</f>
        <v>0.5</v>
      </c>
      <c r="K192">
        <v>-0.4</v>
      </c>
      <c r="L192">
        <f t="shared" si="2"/>
        <v>0.401312339887548</v>
      </c>
      <c r="N192">
        <v>77</v>
      </c>
      <c r="O192" s="47">
        <f>Training!F79</f>
        <v>0.5</v>
      </c>
      <c r="P192" s="48">
        <f>Training!D79</f>
        <v>0</v>
      </c>
    </row>
    <row r="193" spans="3:16" ht="15" customHeight="1" x14ac:dyDescent="0.2">
      <c r="C193" s="46">
        <f>Data!B133</f>
        <v>12.25</v>
      </c>
      <c r="D193" s="46">
        <f>Data!C133</f>
        <v>17.940000000000001</v>
      </c>
      <c r="H193">
        <v>78</v>
      </c>
      <c r="I193" s="47">
        <f>Training!F125</f>
        <v>0.5</v>
      </c>
      <c r="K193">
        <v>-0.3</v>
      </c>
      <c r="L193">
        <f t="shared" si="2"/>
        <v>0.42555748318834102</v>
      </c>
      <c r="N193">
        <v>78</v>
      </c>
      <c r="O193" s="47">
        <f>Training!F80</f>
        <v>0.5</v>
      </c>
      <c r="P193" s="48">
        <f>Training!D80</f>
        <v>1</v>
      </c>
    </row>
    <row r="194" spans="3:16" ht="15" customHeight="1" x14ac:dyDescent="0.2">
      <c r="C194" s="46">
        <f>Data!B135</f>
        <v>12.36</v>
      </c>
      <c r="D194" s="46">
        <f>Data!C135</f>
        <v>21.8</v>
      </c>
      <c r="H194">
        <v>79</v>
      </c>
      <c r="I194" s="47">
        <f>Training!F127</f>
        <v>0.5</v>
      </c>
      <c r="K194">
        <v>-0.2</v>
      </c>
      <c r="L194">
        <f t="shared" si="2"/>
        <v>0.45016600268752216</v>
      </c>
      <c r="N194">
        <v>79</v>
      </c>
      <c r="O194" s="47">
        <f>Training!F81</f>
        <v>0.5</v>
      </c>
      <c r="P194" s="48">
        <f>Training!D81</f>
        <v>0</v>
      </c>
    </row>
    <row r="195" spans="3:16" ht="15" customHeight="1" x14ac:dyDescent="0.2">
      <c r="C195" s="46">
        <f>Data!B138</f>
        <v>9.6669999999999998</v>
      </c>
      <c r="D195" s="46">
        <f>Data!C138</f>
        <v>18.489999999999998</v>
      </c>
      <c r="H195">
        <v>80</v>
      </c>
      <c r="I195" s="47">
        <f>Training!F130</f>
        <v>0.5</v>
      </c>
      <c r="K195">
        <v>-0.1</v>
      </c>
      <c r="L195">
        <f t="shared" si="2"/>
        <v>0.47502081252105999</v>
      </c>
      <c r="N195">
        <v>80</v>
      </c>
      <c r="O195" s="47">
        <f>Training!F82</f>
        <v>0.5</v>
      </c>
      <c r="P195" s="48">
        <f>Training!D82</f>
        <v>0</v>
      </c>
    </row>
    <row r="196" spans="3:16" ht="15" customHeight="1" x14ac:dyDescent="0.2">
      <c r="C196" s="46">
        <f>Data!B139</f>
        <v>13.4</v>
      </c>
      <c r="D196" s="46">
        <f>Data!C139</f>
        <v>16.95</v>
      </c>
      <c r="H196">
        <v>81</v>
      </c>
      <c r="I196" s="47">
        <f>Training!F131</f>
        <v>0.5</v>
      </c>
      <c r="K196">
        <v>0</v>
      </c>
      <c r="L196">
        <f t="shared" si="2"/>
        <v>0.5</v>
      </c>
      <c r="N196">
        <v>81</v>
      </c>
      <c r="O196" s="47">
        <f>Training!F83</f>
        <v>0.5</v>
      </c>
      <c r="P196" s="48">
        <f>Training!D83</f>
        <v>1</v>
      </c>
    </row>
    <row r="197" spans="3:16" ht="15" customHeight="1" x14ac:dyDescent="0.2">
      <c r="C197" s="46">
        <f>Data!B143</f>
        <v>14.26</v>
      </c>
      <c r="D197" s="46">
        <f>Data!C143</f>
        <v>18.170000000000002</v>
      </c>
      <c r="H197">
        <v>82</v>
      </c>
      <c r="I197" s="47">
        <f>Training!F135</f>
        <v>0.5</v>
      </c>
      <c r="K197">
        <v>0.1</v>
      </c>
      <c r="L197">
        <f t="shared" si="2"/>
        <v>0.52497918747894001</v>
      </c>
      <c r="N197">
        <v>82</v>
      </c>
      <c r="O197" s="47">
        <f>Training!F84</f>
        <v>0.5</v>
      </c>
      <c r="P197" s="48">
        <f>Training!D84</f>
        <v>0</v>
      </c>
    </row>
    <row r="198" spans="3:16" ht="15" customHeight="1" x14ac:dyDescent="0.2">
      <c r="C198" s="46">
        <f>Data!B144</f>
        <v>11.7</v>
      </c>
      <c r="D198" s="46">
        <f>Data!C144</f>
        <v>19.11</v>
      </c>
      <c r="H198">
        <v>83</v>
      </c>
      <c r="I198" s="47">
        <f>Training!F136</f>
        <v>0.5</v>
      </c>
      <c r="K198">
        <v>0.2</v>
      </c>
      <c r="L198">
        <f t="shared" si="2"/>
        <v>0.54983399731247795</v>
      </c>
      <c r="N198">
        <v>83</v>
      </c>
      <c r="O198" s="47">
        <f>Training!F85</f>
        <v>0.5</v>
      </c>
      <c r="P198" s="48">
        <f>Training!D85</f>
        <v>1</v>
      </c>
    </row>
    <row r="199" spans="3:16" ht="15" customHeight="1" x14ac:dyDescent="0.2">
      <c r="C199" s="46">
        <f>Data!B145</f>
        <v>15.27</v>
      </c>
      <c r="D199" s="46">
        <f>Data!C145</f>
        <v>12.91</v>
      </c>
      <c r="H199">
        <v>84</v>
      </c>
      <c r="I199" s="47">
        <f>Training!F137</f>
        <v>0.5</v>
      </c>
      <c r="K199">
        <v>0.3</v>
      </c>
      <c r="L199">
        <f t="shared" si="2"/>
        <v>0.57444251681165903</v>
      </c>
      <c r="N199">
        <v>84</v>
      </c>
      <c r="O199" s="47">
        <f>Training!F86</f>
        <v>0.5</v>
      </c>
      <c r="P199" s="48">
        <f>Training!D86</f>
        <v>1</v>
      </c>
    </row>
    <row r="200" spans="3:16" ht="15" customHeight="1" x14ac:dyDescent="0.2">
      <c r="C200" s="46">
        <f>Data!B147</f>
        <v>13.51</v>
      </c>
      <c r="D200" s="46">
        <f>Data!C147</f>
        <v>18.89</v>
      </c>
      <c r="H200">
        <v>85</v>
      </c>
      <c r="I200" s="47">
        <f>Training!F139</f>
        <v>0.5</v>
      </c>
      <c r="K200">
        <v>0.4</v>
      </c>
      <c r="L200">
        <f t="shared" si="2"/>
        <v>0.598687660112452</v>
      </c>
      <c r="N200">
        <v>85</v>
      </c>
      <c r="O200" s="47">
        <f>Training!F87</f>
        <v>0.5</v>
      </c>
      <c r="P200" s="48">
        <f>Training!D87</f>
        <v>1</v>
      </c>
    </row>
    <row r="201" spans="3:16" ht="15" customHeight="1" x14ac:dyDescent="0.2">
      <c r="C201" s="46">
        <f>Data!B148</f>
        <v>10.48</v>
      </c>
      <c r="D201" s="46">
        <f>Data!C148</f>
        <v>19.86</v>
      </c>
      <c r="H201">
        <v>86</v>
      </c>
      <c r="I201" s="47">
        <f>Training!F140</f>
        <v>0.5</v>
      </c>
      <c r="K201">
        <v>0.5</v>
      </c>
      <c r="L201">
        <f t="shared" si="2"/>
        <v>0.62245933120185459</v>
      </c>
      <c r="N201">
        <v>86</v>
      </c>
      <c r="O201" s="47">
        <f>Training!F88</f>
        <v>0.5</v>
      </c>
      <c r="P201" s="48">
        <f>Training!D88</f>
        <v>1</v>
      </c>
    </row>
    <row r="202" spans="3:16" ht="15" customHeight="1" x14ac:dyDescent="0.2">
      <c r="C202" s="46">
        <f>Data!B149</f>
        <v>14.64</v>
      </c>
      <c r="D202" s="46">
        <f>Data!C149</f>
        <v>15.24</v>
      </c>
      <c r="H202">
        <v>87</v>
      </c>
      <c r="I202" s="47">
        <f>Training!F141</f>
        <v>0.5</v>
      </c>
      <c r="K202">
        <v>0.6</v>
      </c>
      <c r="L202">
        <f t="shared" si="2"/>
        <v>0.6456563062257954</v>
      </c>
      <c r="N202">
        <v>87</v>
      </c>
      <c r="O202" s="47">
        <f>Training!F89</f>
        <v>0.5</v>
      </c>
      <c r="P202" s="48">
        <f>Training!D89</f>
        <v>1</v>
      </c>
    </row>
    <row r="203" spans="3:16" ht="15" customHeight="1" x14ac:dyDescent="0.2">
      <c r="C203" s="46">
        <f>Data!B151</f>
        <v>11.04</v>
      </c>
      <c r="D203" s="46">
        <f>Data!C151</f>
        <v>16.829999999999998</v>
      </c>
      <c r="H203">
        <v>88</v>
      </c>
      <c r="I203" s="47">
        <f>Training!F143</f>
        <v>0.5</v>
      </c>
      <c r="K203">
        <v>0.7</v>
      </c>
      <c r="L203">
        <f t="shared" si="2"/>
        <v>0.66818777216816616</v>
      </c>
      <c r="N203">
        <v>88</v>
      </c>
      <c r="O203" s="47">
        <f>Training!F90</f>
        <v>0.5</v>
      </c>
      <c r="P203" s="48">
        <f>Training!D90</f>
        <v>1</v>
      </c>
    </row>
    <row r="204" spans="3:16" ht="15" customHeight="1" x14ac:dyDescent="0.2">
      <c r="C204" s="46">
        <f>Data!B153</f>
        <v>10.26</v>
      </c>
      <c r="D204" s="46">
        <f>Data!C153</f>
        <v>12.22</v>
      </c>
      <c r="H204">
        <v>89</v>
      </c>
      <c r="I204" s="47">
        <f>Training!F145</f>
        <v>0.5</v>
      </c>
      <c r="K204">
        <v>0.8</v>
      </c>
      <c r="L204">
        <f t="shared" si="2"/>
        <v>0.6899744811276125</v>
      </c>
      <c r="N204">
        <v>89</v>
      </c>
      <c r="O204" s="47">
        <f>Training!F91</f>
        <v>0.5</v>
      </c>
      <c r="P204" s="48">
        <f>Training!D91</f>
        <v>0</v>
      </c>
    </row>
    <row r="205" spans="3:16" ht="15" customHeight="1" x14ac:dyDescent="0.2">
      <c r="C205" s="46">
        <f>Data!B154</f>
        <v>12.89</v>
      </c>
      <c r="D205" s="46">
        <f>Data!C154</f>
        <v>13.12</v>
      </c>
      <c r="H205">
        <v>90</v>
      </c>
      <c r="I205" s="47">
        <f>Training!F146</f>
        <v>0.5</v>
      </c>
      <c r="K205">
        <v>0.9</v>
      </c>
      <c r="L205">
        <f t="shared" si="2"/>
        <v>0.71094950262500389</v>
      </c>
      <c r="N205">
        <v>90</v>
      </c>
      <c r="O205" s="47">
        <f>Training!F92</f>
        <v>0.5</v>
      </c>
      <c r="P205" s="48">
        <f>Training!D92</f>
        <v>0</v>
      </c>
    </row>
    <row r="206" spans="3:16" ht="15" customHeight="1" x14ac:dyDescent="0.2">
      <c r="C206" s="46">
        <f>Data!B156</f>
        <v>12.96</v>
      </c>
      <c r="D206" s="46">
        <f>Data!C156</f>
        <v>18.29</v>
      </c>
      <c r="H206">
        <v>91</v>
      </c>
      <c r="I206" s="47">
        <f>Training!F148</f>
        <v>0.5</v>
      </c>
      <c r="K206">
        <v>1</v>
      </c>
      <c r="L206">
        <f t="shared" si="2"/>
        <v>0.7310585786300049</v>
      </c>
      <c r="N206">
        <v>91</v>
      </c>
      <c r="O206" s="47">
        <f>Training!F93</f>
        <v>0.5</v>
      </c>
      <c r="P206" s="48">
        <f>Training!D93</f>
        <v>0</v>
      </c>
    </row>
    <row r="207" spans="3:16" ht="15" customHeight="1" x14ac:dyDescent="0.2">
      <c r="C207" s="46">
        <f>Data!B160</f>
        <v>13.78</v>
      </c>
      <c r="D207" s="46">
        <f>Data!C160</f>
        <v>15.79</v>
      </c>
      <c r="H207">
        <v>92</v>
      </c>
      <c r="I207" s="47">
        <f>Training!F152</f>
        <v>0.5</v>
      </c>
      <c r="K207">
        <v>1.1000000000000001</v>
      </c>
      <c r="L207">
        <f t="shared" si="2"/>
        <v>0.75026010559511769</v>
      </c>
      <c r="N207">
        <v>92</v>
      </c>
      <c r="O207" s="47">
        <f>Training!F94</f>
        <v>0.5</v>
      </c>
      <c r="P207" s="48">
        <f>Training!D94</f>
        <v>0</v>
      </c>
    </row>
    <row r="208" spans="3:16" ht="15" customHeight="1" x14ac:dyDescent="0.2">
      <c r="K208">
        <v>1.2</v>
      </c>
      <c r="L208">
        <f t="shared" si="2"/>
        <v>0.76852478349901754</v>
      </c>
      <c r="N208">
        <v>93</v>
      </c>
      <c r="O208" s="47">
        <f>Training!F95</f>
        <v>0.5</v>
      </c>
      <c r="P208" s="48">
        <f>Training!D95</f>
        <v>0</v>
      </c>
    </row>
    <row r="209" spans="11:16" ht="15" customHeight="1" x14ac:dyDescent="0.2">
      <c r="K209">
        <v>1.3</v>
      </c>
      <c r="L209">
        <f t="shared" si="2"/>
        <v>0.78583498304255861</v>
      </c>
      <c r="N209">
        <v>94</v>
      </c>
      <c r="O209" s="47">
        <f>Training!F96</f>
        <v>0.5</v>
      </c>
      <c r="P209" s="48">
        <f>Training!D96</f>
        <v>0</v>
      </c>
    </row>
    <row r="210" spans="11:16" ht="15" customHeight="1" x14ac:dyDescent="0.2">
      <c r="K210">
        <v>1.4</v>
      </c>
      <c r="L210">
        <f t="shared" si="2"/>
        <v>0.80218388855858169</v>
      </c>
      <c r="N210">
        <v>95</v>
      </c>
      <c r="O210" s="47">
        <f>Training!F97</f>
        <v>0.5</v>
      </c>
      <c r="P210" s="48">
        <f>Training!D97</f>
        <v>0</v>
      </c>
    </row>
    <row r="211" spans="11:16" ht="15" customHeight="1" x14ac:dyDescent="0.2">
      <c r="K211">
        <v>1.5</v>
      </c>
      <c r="L211">
        <f t="shared" si="2"/>
        <v>0.81757447619364365</v>
      </c>
      <c r="N211">
        <v>96</v>
      </c>
      <c r="O211" s="47">
        <f>Training!F98</f>
        <v>0.5</v>
      </c>
      <c r="P211" s="48">
        <f>Training!D98</f>
        <v>0</v>
      </c>
    </row>
    <row r="212" spans="11:16" ht="15" customHeight="1" x14ac:dyDescent="0.2">
      <c r="K212">
        <v>1.6</v>
      </c>
      <c r="L212">
        <f t="shared" ref="L212:L243" si="3">1/(1+EXP(-K212))</f>
        <v>0.83201838513392445</v>
      </c>
      <c r="N212">
        <v>97</v>
      </c>
      <c r="O212" s="47">
        <f>Training!F99</f>
        <v>0.5</v>
      </c>
      <c r="P212" s="48">
        <f>Training!D99</f>
        <v>1</v>
      </c>
    </row>
    <row r="213" spans="11:16" ht="15" customHeight="1" x14ac:dyDescent="0.2">
      <c r="K213">
        <v>1.7</v>
      </c>
      <c r="L213">
        <f t="shared" si="3"/>
        <v>0.84553473491646525</v>
      </c>
      <c r="N213">
        <v>98</v>
      </c>
      <c r="O213" s="47">
        <f>Training!F100</f>
        <v>0.5</v>
      </c>
      <c r="P213" s="48">
        <f>Training!D100</f>
        <v>1</v>
      </c>
    </row>
    <row r="214" spans="11:16" ht="15" customHeight="1" x14ac:dyDescent="0.2">
      <c r="K214">
        <v>1.8</v>
      </c>
      <c r="L214">
        <f t="shared" si="3"/>
        <v>0.85814893509951229</v>
      </c>
      <c r="N214">
        <v>99</v>
      </c>
      <c r="O214" s="47">
        <f>Training!F101</f>
        <v>0.5</v>
      </c>
      <c r="P214" s="48">
        <f>Training!D101</f>
        <v>0</v>
      </c>
    </row>
    <row r="215" spans="11:16" ht="15" customHeight="1" x14ac:dyDescent="0.2">
      <c r="K215">
        <v>1.9</v>
      </c>
      <c r="L215">
        <f t="shared" si="3"/>
        <v>0.86989152563700212</v>
      </c>
      <c r="N215">
        <v>100</v>
      </c>
      <c r="O215" s="47">
        <f>Training!F102</f>
        <v>0.5</v>
      </c>
      <c r="P215" s="48">
        <f>Training!D102</f>
        <v>1</v>
      </c>
    </row>
    <row r="216" spans="11:16" ht="15" customHeight="1" x14ac:dyDescent="0.2">
      <c r="K216">
        <v>2</v>
      </c>
      <c r="L216">
        <f t="shared" si="3"/>
        <v>0.88079707797788231</v>
      </c>
      <c r="N216">
        <v>101</v>
      </c>
      <c r="O216" s="47">
        <f>Training!F103</f>
        <v>0.5</v>
      </c>
      <c r="P216" s="48">
        <f>Training!D103</f>
        <v>1</v>
      </c>
    </row>
    <row r="217" spans="11:16" ht="15" customHeight="1" x14ac:dyDescent="0.2">
      <c r="K217">
        <v>2.1</v>
      </c>
      <c r="L217">
        <f t="shared" si="3"/>
        <v>0.89090317880438707</v>
      </c>
      <c r="N217">
        <v>102</v>
      </c>
      <c r="O217" s="47">
        <f>Training!F104</f>
        <v>0.5</v>
      </c>
      <c r="P217" s="48">
        <f>Training!D104</f>
        <v>0</v>
      </c>
    </row>
    <row r="218" spans="11:16" ht="15" customHeight="1" x14ac:dyDescent="0.2">
      <c r="K218">
        <v>2.2000000000000002</v>
      </c>
      <c r="L218">
        <f t="shared" si="3"/>
        <v>0.9002495108803148</v>
      </c>
      <c r="N218">
        <v>103</v>
      </c>
      <c r="O218" s="47">
        <f>Training!F105</f>
        <v>0.5</v>
      </c>
      <c r="P218" s="48">
        <f>Training!D105</f>
        <v>1</v>
      </c>
    </row>
    <row r="219" spans="11:16" ht="15" customHeight="1" x14ac:dyDescent="0.2">
      <c r="K219">
        <v>2.2999999999999998</v>
      </c>
      <c r="L219">
        <f t="shared" si="3"/>
        <v>0.90887703898514383</v>
      </c>
      <c r="N219">
        <v>104</v>
      </c>
      <c r="O219" s="47">
        <f>Training!F106</f>
        <v>0.5</v>
      </c>
      <c r="P219" s="48">
        <f>Training!D106</f>
        <v>1</v>
      </c>
    </row>
    <row r="220" spans="11:16" ht="15" customHeight="1" x14ac:dyDescent="0.2">
      <c r="K220">
        <v>2.4</v>
      </c>
      <c r="L220">
        <f t="shared" si="3"/>
        <v>0.91682730350607766</v>
      </c>
      <c r="N220">
        <v>105</v>
      </c>
      <c r="O220" s="47">
        <f>Training!F107</f>
        <v>0.5</v>
      </c>
      <c r="P220" s="48">
        <f>Training!D107</f>
        <v>0</v>
      </c>
    </row>
    <row r="221" spans="11:16" ht="15" customHeight="1" x14ac:dyDescent="0.2">
      <c r="K221">
        <v>2.5</v>
      </c>
      <c r="L221">
        <f t="shared" si="3"/>
        <v>0.92414181997875655</v>
      </c>
      <c r="N221">
        <v>106</v>
      </c>
      <c r="O221" s="47">
        <f>Training!F108</f>
        <v>0.5</v>
      </c>
      <c r="P221" s="48">
        <f>Training!D108</f>
        <v>0</v>
      </c>
    </row>
    <row r="222" spans="11:16" ht="15" customHeight="1" x14ac:dyDescent="0.2">
      <c r="K222">
        <v>2.6</v>
      </c>
      <c r="L222">
        <f t="shared" si="3"/>
        <v>0.93086157965665328</v>
      </c>
      <c r="N222">
        <v>107</v>
      </c>
      <c r="O222" s="47">
        <f>Training!F109</f>
        <v>0.5</v>
      </c>
      <c r="P222" s="48">
        <f>Training!D109</f>
        <v>0</v>
      </c>
    </row>
    <row r="223" spans="11:16" ht="15" customHeight="1" x14ac:dyDescent="0.2">
      <c r="K223">
        <v>2.7</v>
      </c>
      <c r="L223">
        <f t="shared" si="3"/>
        <v>0.9370266439430035</v>
      </c>
      <c r="N223">
        <v>108</v>
      </c>
      <c r="O223" s="47">
        <f>Training!F110</f>
        <v>0.5</v>
      </c>
      <c r="P223" s="48">
        <f>Training!D110</f>
        <v>1</v>
      </c>
    </row>
    <row r="224" spans="11:16" ht="15" customHeight="1" x14ac:dyDescent="0.2">
      <c r="K224">
        <v>2.8</v>
      </c>
      <c r="L224">
        <f t="shared" si="3"/>
        <v>0.94267582410113127</v>
      </c>
      <c r="N224">
        <v>109</v>
      </c>
      <c r="O224" s="47">
        <f>Training!F111</f>
        <v>0.5</v>
      </c>
      <c r="P224" s="48">
        <f>Training!D111</f>
        <v>0</v>
      </c>
    </row>
    <row r="225" spans="11:16" ht="15" customHeight="1" x14ac:dyDescent="0.2">
      <c r="K225">
        <v>2.9</v>
      </c>
      <c r="L225">
        <f t="shared" si="3"/>
        <v>0.94784643692158232</v>
      </c>
      <c r="N225">
        <v>110</v>
      </c>
      <c r="O225" s="47">
        <f>Training!F112</f>
        <v>0.5</v>
      </c>
      <c r="P225" s="48">
        <f>Training!D112</f>
        <v>0</v>
      </c>
    </row>
    <row r="226" spans="11:16" ht="15" customHeight="1" x14ac:dyDescent="0.2">
      <c r="K226">
        <v>3</v>
      </c>
      <c r="L226">
        <f t="shared" si="3"/>
        <v>0.95257412682243336</v>
      </c>
      <c r="N226">
        <v>111</v>
      </c>
      <c r="O226" s="47">
        <f>Training!F113</f>
        <v>0.5</v>
      </c>
      <c r="P226" s="48">
        <f>Training!D113</f>
        <v>1</v>
      </c>
    </row>
    <row r="227" spans="11:16" x14ac:dyDescent="0.2">
      <c r="K227">
        <v>3.1</v>
      </c>
      <c r="L227">
        <f t="shared" si="3"/>
        <v>0.95689274505891386</v>
      </c>
      <c r="N227">
        <v>112</v>
      </c>
      <c r="O227" s="47">
        <f>Training!F114</f>
        <v>0.5</v>
      </c>
      <c r="P227" s="48">
        <f>Training!D114</f>
        <v>0</v>
      </c>
    </row>
    <row r="228" spans="11:16" x14ac:dyDescent="0.2">
      <c r="K228">
        <v>3.2</v>
      </c>
      <c r="L228">
        <f t="shared" si="3"/>
        <v>0.96083427720323566</v>
      </c>
      <c r="N228">
        <v>113</v>
      </c>
      <c r="O228" s="47">
        <f>Training!F115</f>
        <v>0.5</v>
      </c>
      <c r="P228" s="48">
        <f>Training!D115</f>
        <v>0</v>
      </c>
    </row>
    <row r="229" spans="11:16" x14ac:dyDescent="0.2">
      <c r="K229">
        <v>3.3</v>
      </c>
      <c r="L229">
        <f t="shared" si="3"/>
        <v>0.96442881072736386</v>
      </c>
      <c r="N229">
        <v>114</v>
      </c>
      <c r="O229" s="47">
        <f>Training!F116</f>
        <v>0.5</v>
      </c>
      <c r="P229" s="48">
        <f>Training!D116</f>
        <v>1</v>
      </c>
    </row>
    <row r="230" spans="11:16" x14ac:dyDescent="0.2">
      <c r="K230">
        <v>3.4</v>
      </c>
      <c r="L230">
        <f t="shared" si="3"/>
        <v>0.96770453530154943</v>
      </c>
      <c r="N230">
        <v>115</v>
      </c>
      <c r="O230" s="47">
        <f>Training!F117</f>
        <v>0.5</v>
      </c>
      <c r="P230" s="48">
        <f>Training!D117</f>
        <v>0</v>
      </c>
    </row>
    <row r="231" spans="11:16" x14ac:dyDescent="0.2">
      <c r="K231">
        <v>3.5</v>
      </c>
      <c r="L231">
        <f t="shared" si="3"/>
        <v>0.97068776924864364</v>
      </c>
      <c r="N231">
        <v>116</v>
      </c>
      <c r="O231" s="47">
        <f>Training!F118</f>
        <v>0.5</v>
      </c>
      <c r="P231" s="48">
        <f>Training!D118</f>
        <v>1</v>
      </c>
    </row>
    <row r="232" spans="11:16" x14ac:dyDescent="0.2">
      <c r="K232">
        <v>3.6</v>
      </c>
      <c r="L232">
        <f t="shared" si="3"/>
        <v>0.97340300642313404</v>
      </c>
      <c r="N232">
        <v>117</v>
      </c>
      <c r="O232" s="47">
        <f>Training!F119</f>
        <v>0.5</v>
      </c>
      <c r="P232" s="48">
        <f>Training!D119</f>
        <v>0</v>
      </c>
    </row>
    <row r="233" spans="11:16" x14ac:dyDescent="0.2">
      <c r="K233">
        <v>3.7</v>
      </c>
      <c r="L233">
        <f t="shared" si="3"/>
        <v>0.9758729785823308</v>
      </c>
      <c r="N233">
        <v>118</v>
      </c>
      <c r="O233" s="47">
        <f>Training!F120</f>
        <v>0.5</v>
      </c>
      <c r="P233" s="48">
        <f>Training!D120</f>
        <v>0</v>
      </c>
    </row>
    <row r="234" spans="11:16" x14ac:dyDescent="0.2">
      <c r="K234">
        <v>3.8</v>
      </c>
      <c r="L234">
        <f t="shared" si="3"/>
        <v>0.97811872906386943</v>
      </c>
      <c r="N234">
        <v>119</v>
      </c>
      <c r="O234" s="47">
        <f>Training!F121</f>
        <v>0.5</v>
      </c>
      <c r="P234" s="48">
        <f>Training!D121</f>
        <v>0</v>
      </c>
    </row>
    <row r="235" spans="11:16" x14ac:dyDescent="0.2">
      <c r="K235">
        <v>3.9</v>
      </c>
      <c r="L235">
        <f t="shared" si="3"/>
        <v>0.98015969426592253</v>
      </c>
      <c r="N235">
        <v>120</v>
      </c>
      <c r="O235" s="47">
        <f>Training!F122</f>
        <v>0.5</v>
      </c>
      <c r="P235" s="48">
        <f>Training!D122</f>
        <v>1</v>
      </c>
    </row>
    <row r="236" spans="11:16" x14ac:dyDescent="0.2">
      <c r="K236">
        <v>4</v>
      </c>
      <c r="L236">
        <f t="shared" si="3"/>
        <v>0.98201379003790845</v>
      </c>
      <c r="N236">
        <v>121</v>
      </c>
      <c r="O236" s="47">
        <f>Training!F123</f>
        <v>0.5</v>
      </c>
      <c r="P236" s="48">
        <f>Training!D123</f>
        <v>0</v>
      </c>
    </row>
    <row r="237" spans="11:16" x14ac:dyDescent="0.2">
      <c r="K237">
        <v>4.0999999999999996</v>
      </c>
      <c r="L237">
        <f t="shared" si="3"/>
        <v>0.9836975006285591</v>
      </c>
      <c r="N237">
        <v>122</v>
      </c>
      <c r="O237" s="47">
        <f>Training!F124</f>
        <v>0.5</v>
      </c>
      <c r="P237" s="48">
        <f>Training!D124</f>
        <v>0</v>
      </c>
    </row>
    <row r="238" spans="11:16" x14ac:dyDescent="0.2">
      <c r="K238">
        <v>4.2</v>
      </c>
      <c r="L238">
        <f t="shared" si="3"/>
        <v>0.98522596830672693</v>
      </c>
      <c r="N238">
        <v>123</v>
      </c>
      <c r="O238" s="47">
        <f>Training!F125</f>
        <v>0.5</v>
      </c>
      <c r="P238" s="48">
        <f>Training!D125</f>
        <v>0</v>
      </c>
    </row>
    <row r="239" spans="11:16" x14ac:dyDescent="0.2">
      <c r="K239">
        <v>4.3</v>
      </c>
      <c r="L239">
        <f t="shared" si="3"/>
        <v>0.98661308217233512</v>
      </c>
      <c r="N239">
        <v>124</v>
      </c>
      <c r="O239" s="47">
        <f>Training!F126</f>
        <v>0.5</v>
      </c>
      <c r="P239" s="48">
        <f>Training!D126</f>
        <v>1</v>
      </c>
    </row>
    <row r="240" spans="11:16" x14ac:dyDescent="0.2">
      <c r="K240">
        <v>4.4000000000000004</v>
      </c>
      <c r="L240">
        <f t="shared" si="3"/>
        <v>0.98787156501572571</v>
      </c>
      <c r="N240">
        <v>125</v>
      </c>
      <c r="O240" s="47">
        <f>Training!F127</f>
        <v>0.5</v>
      </c>
      <c r="P240" s="48">
        <f>Training!D127</f>
        <v>0</v>
      </c>
    </row>
    <row r="241" spans="11:16" x14ac:dyDescent="0.2">
      <c r="K241">
        <v>4.5</v>
      </c>
      <c r="L241">
        <f t="shared" si="3"/>
        <v>0.98901305736940681</v>
      </c>
      <c r="N241">
        <v>126</v>
      </c>
      <c r="O241" s="47">
        <f>Training!F128</f>
        <v>0.5</v>
      </c>
      <c r="P241" s="48">
        <f>Training!D128</f>
        <v>1</v>
      </c>
    </row>
    <row r="242" spans="11:16" x14ac:dyDescent="0.2">
      <c r="K242">
        <v>4.5999999999999996</v>
      </c>
      <c r="L242">
        <f t="shared" si="3"/>
        <v>0.99004819813309575</v>
      </c>
      <c r="N242">
        <v>127</v>
      </c>
      <c r="O242" s="47">
        <f>Training!F129</f>
        <v>0.5</v>
      </c>
      <c r="P242" s="48">
        <f>Training!D129</f>
        <v>1</v>
      </c>
    </row>
    <row r="243" spans="11:16" x14ac:dyDescent="0.2">
      <c r="K243">
        <v>4.7</v>
      </c>
      <c r="L243">
        <f t="shared" si="3"/>
        <v>0.99098670134715205</v>
      </c>
      <c r="N243">
        <v>128</v>
      </c>
      <c r="O243" s="47">
        <f>Training!F130</f>
        <v>0.5</v>
      </c>
      <c r="P243" s="48">
        <f>Training!D130</f>
        <v>0</v>
      </c>
    </row>
    <row r="244" spans="11:16" x14ac:dyDescent="0.2">
      <c r="K244">
        <v>4.8</v>
      </c>
      <c r="L244">
        <f t="shared" ref="L244:L275" si="4">1/(1+EXP(-K244))</f>
        <v>0.99183742884684012</v>
      </c>
      <c r="N244">
        <v>129</v>
      </c>
      <c r="O244" s="47">
        <f>Training!F131</f>
        <v>0.5</v>
      </c>
      <c r="P244" s="48">
        <f>Training!D131</f>
        <v>0</v>
      </c>
    </row>
    <row r="245" spans="11:16" x14ac:dyDescent="0.2">
      <c r="K245">
        <v>4.9000000000000004</v>
      </c>
      <c r="L245">
        <f t="shared" si="4"/>
        <v>0.99260845865571812</v>
      </c>
      <c r="N245">
        <v>130</v>
      </c>
      <c r="O245" s="47">
        <f>Training!F132</f>
        <v>0.5</v>
      </c>
      <c r="P245" s="48">
        <f>Training!D132</f>
        <v>1</v>
      </c>
    </row>
    <row r="246" spans="11:16" x14ac:dyDescent="0.2">
      <c r="K246">
        <v>5</v>
      </c>
      <c r="L246">
        <f t="shared" si="4"/>
        <v>0.99330714907571527</v>
      </c>
      <c r="N246">
        <v>131</v>
      </c>
      <c r="O246" s="47">
        <f>Training!F133</f>
        <v>0.5</v>
      </c>
      <c r="P246" s="48">
        <f>Training!D133</f>
        <v>1</v>
      </c>
    </row>
    <row r="247" spans="11:16" x14ac:dyDescent="0.2">
      <c r="K247">
        <v>5.0999999999999996</v>
      </c>
      <c r="L247">
        <f t="shared" si="4"/>
        <v>0.99394019850841575</v>
      </c>
      <c r="N247">
        <v>132</v>
      </c>
      <c r="O247" s="47">
        <f>Training!F134</f>
        <v>0.5</v>
      </c>
      <c r="P247" s="48">
        <f>Training!D134</f>
        <v>1</v>
      </c>
    </row>
    <row r="248" spans="11:16" x14ac:dyDescent="0.2">
      <c r="K248">
        <v>5.2</v>
      </c>
      <c r="L248">
        <f t="shared" si="4"/>
        <v>0.99451370110054949</v>
      </c>
      <c r="N248">
        <v>133</v>
      </c>
      <c r="O248" s="47">
        <f>Training!F135</f>
        <v>0.5</v>
      </c>
      <c r="P248" s="48">
        <f>Training!D135</f>
        <v>0</v>
      </c>
    </row>
    <row r="249" spans="11:16" x14ac:dyDescent="0.2">
      <c r="K249">
        <v>5.3</v>
      </c>
      <c r="L249">
        <f t="shared" si="4"/>
        <v>0.99503319834994297</v>
      </c>
      <c r="N249">
        <v>134</v>
      </c>
      <c r="O249" s="47">
        <f>Training!F136</f>
        <v>0.5</v>
      </c>
      <c r="P249" s="48">
        <f>Training!D136</f>
        <v>0</v>
      </c>
    </row>
    <row r="250" spans="11:16" x14ac:dyDescent="0.2">
      <c r="K250">
        <v>5.4</v>
      </c>
      <c r="L250">
        <f t="shared" si="4"/>
        <v>0.99550372683905886</v>
      </c>
      <c r="N250">
        <v>135</v>
      </c>
      <c r="O250" s="47">
        <f>Training!F137</f>
        <v>0.5</v>
      </c>
      <c r="P250" s="48">
        <f>Training!D137</f>
        <v>0</v>
      </c>
    </row>
    <row r="251" spans="11:16" x14ac:dyDescent="0.2">
      <c r="K251">
        <v>5.5</v>
      </c>
      <c r="L251">
        <f t="shared" si="4"/>
        <v>0.99592986228410396</v>
      </c>
      <c r="N251">
        <v>136</v>
      </c>
      <c r="O251" s="47">
        <f>Training!F138</f>
        <v>0.5</v>
      </c>
      <c r="P251" s="48">
        <f>Training!D138</f>
        <v>1</v>
      </c>
    </row>
    <row r="252" spans="11:16" x14ac:dyDescent="0.2">
      <c r="K252">
        <v>5.6</v>
      </c>
      <c r="L252">
        <f t="shared" si="4"/>
        <v>0.99631576010056411</v>
      </c>
      <c r="N252">
        <v>137</v>
      </c>
      <c r="O252" s="47">
        <f>Training!F139</f>
        <v>0.5</v>
      </c>
      <c r="P252" s="48">
        <f>Training!D139</f>
        <v>0</v>
      </c>
    </row>
    <row r="253" spans="11:16" x14ac:dyDescent="0.2">
      <c r="K253">
        <v>5.7</v>
      </c>
      <c r="L253">
        <f t="shared" si="4"/>
        <v>0.99666519269258669</v>
      </c>
      <c r="N253">
        <v>138</v>
      </c>
      <c r="O253" s="47">
        <f>Training!F140</f>
        <v>0.5</v>
      </c>
      <c r="P253" s="48">
        <f>Training!D140</f>
        <v>0</v>
      </c>
    </row>
    <row r="254" spans="11:16" x14ac:dyDescent="0.2">
      <c r="K254">
        <v>5.8</v>
      </c>
      <c r="L254">
        <f t="shared" si="4"/>
        <v>0.99698158367529166</v>
      </c>
      <c r="N254">
        <v>139</v>
      </c>
      <c r="O254" s="47">
        <f>Training!F141</f>
        <v>0.5</v>
      </c>
      <c r="P254" s="48">
        <f>Training!D141</f>
        <v>0</v>
      </c>
    </row>
    <row r="255" spans="11:16" x14ac:dyDescent="0.2">
      <c r="K255">
        <v>5.9</v>
      </c>
      <c r="L255">
        <f t="shared" si="4"/>
        <v>0.99726803923698903</v>
      </c>
      <c r="N255">
        <v>140</v>
      </c>
      <c r="O255" s="47">
        <f>Training!F142</f>
        <v>0.5</v>
      </c>
      <c r="P255" s="48">
        <f>Training!D142</f>
        <v>1</v>
      </c>
    </row>
    <row r="256" spans="11:16" x14ac:dyDescent="0.2">
      <c r="K256">
        <v>6</v>
      </c>
      <c r="L256">
        <f t="shared" si="4"/>
        <v>0.99752737684336534</v>
      </c>
      <c r="N256">
        <v>141</v>
      </c>
      <c r="O256" s="47">
        <f>Training!F143</f>
        <v>0.5</v>
      </c>
      <c r="P256" s="48">
        <f>Training!D143</f>
        <v>0</v>
      </c>
    </row>
    <row r="257" spans="11:16" x14ac:dyDescent="0.2">
      <c r="K257">
        <v>6.1</v>
      </c>
      <c r="L257">
        <f t="shared" si="4"/>
        <v>0.9977621514787236</v>
      </c>
      <c r="N257">
        <v>142</v>
      </c>
      <c r="O257" s="47">
        <f>Training!F144</f>
        <v>0.5</v>
      </c>
      <c r="P257" s="48">
        <f>Training!D144</f>
        <v>1</v>
      </c>
    </row>
    <row r="258" spans="11:16" x14ac:dyDescent="0.2">
      <c r="K258">
        <v>6.2</v>
      </c>
      <c r="L258">
        <f t="shared" si="4"/>
        <v>0.9979746796109501</v>
      </c>
      <c r="N258">
        <v>143</v>
      </c>
      <c r="O258" s="47">
        <f>Training!F145</f>
        <v>0.5</v>
      </c>
      <c r="P258" s="48">
        <f>Training!D145</f>
        <v>0</v>
      </c>
    </row>
    <row r="259" spans="11:16" x14ac:dyDescent="0.2">
      <c r="K259">
        <v>6.3</v>
      </c>
      <c r="L259">
        <f t="shared" si="4"/>
        <v>0.99816706105750719</v>
      </c>
      <c r="N259">
        <v>144</v>
      </c>
      <c r="O259" s="47">
        <f>Training!F146</f>
        <v>0.5</v>
      </c>
      <c r="P259" s="48">
        <f>Training!D146</f>
        <v>0</v>
      </c>
    </row>
    <row r="260" spans="11:16" x14ac:dyDescent="0.2">
      <c r="K260">
        <v>6.4</v>
      </c>
      <c r="L260">
        <f t="shared" si="4"/>
        <v>0.99834119891982553</v>
      </c>
      <c r="N260">
        <v>145</v>
      </c>
      <c r="O260" s="47">
        <f>Training!F147</f>
        <v>0.5</v>
      </c>
      <c r="P260" s="48">
        <f>Training!D147</f>
        <v>1</v>
      </c>
    </row>
    <row r="261" spans="11:16" x14ac:dyDescent="0.2">
      <c r="K261">
        <v>6.5</v>
      </c>
      <c r="L261">
        <f t="shared" si="4"/>
        <v>0.99849881774326299</v>
      </c>
      <c r="N261">
        <v>146</v>
      </c>
      <c r="O261" s="47">
        <f>Training!F148</f>
        <v>0.5</v>
      </c>
      <c r="P261" s="48">
        <f>Training!D148</f>
        <v>0</v>
      </c>
    </row>
    <row r="262" spans="11:16" x14ac:dyDescent="0.2">
      <c r="K262">
        <v>6.6</v>
      </c>
      <c r="L262">
        <f t="shared" si="4"/>
        <v>0.9986414800495711</v>
      </c>
      <c r="N262">
        <v>147</v>
      </c>
      <c r="O262" s="47">
        <f>Training!F149</f>
        <v>0.5</v>
      </c>
      <c r="P262" s="48">
        <f>Training!D149</f>
        <v>1</v>
      </c>
    </row>
    <row r="263" spans="11:16" x14ac:dyDescent="0.2">
      <c r="K263">
        <v>6.7</v>
      </c>
      <c r="L263">
        <f t="shared" si="4"/>
        <v>0.99877060137872264</v>
      </c>
      <c r="N263">
        <v>148</v>
      </c>
      <c r="O263" s="47">
        <f>Training!F150</f>
        <v>0.5</v>
      </c>
      <c r="P263" s="48">
        <f>Training!D150</f>
        <v>1</v>
      </c>
    </row>
    <row r="264" spans="11:16" x14ac:dyDescent="0.2">
      <c r="K264">
        <v>6.8</v>
      </c>
      <c r="L264">
        <f t="shared" si="4"/>
        <v>0.99888746396713979</v>
      </c>
      <c r="N264">
        <v>149</v>
      </c>
      <c r="O264" s="47">
        <f>Training!F151</f>
        <v>0.5</v>
      </c>
      <c r="P264" s="48">
        <f>Training!D151</f>
        <v>1</v>
      </c>
    </row>
    <row r="265" spans="11:16" x14ac:dyDescent="0.2">
      <c r="K265">
        <v>6.9</v>
      </c>
      <c r="L265">
        <f t="shared" si="4"/>
        <v>0.9989932291799144</v>
      </c>
      <c r="N265">
        <v>150</v>
      </c>
      <c r="O265" s="47">
        <f>Training!F152</f>
        <v>0.5</v>
      </c>
      <c r="P265" s="48">
        <f>Training!D152</f>
        <v>0</v>
      </c>
    </row>
    <row r="266" spans="11:16" x14ac:dyDescent="0.2">
      <c r="K266">
        <v>7</v>
      </c>
      <c r="L266">
        <f t="shared" si="4"/>
        <v>0.9990889488055994</v>
      </c>
    </row>
    <row r="267" spans="11:16" x14ac:dyDescent="0.2">
      <c r="K267">
        <v>7.1</v>
      </c>
      <c r="L267">
        <f t="shared" si="4"/>
        <v>0.99917557531360168</v>
      </c>
    </row>
    <row r="268" spans="11:16" x14ac:dyDescent="0.2">
      <c r="K268">
        <v>7.2</v>
      </c>
      <c r="L268">
        <f t="shared" si="4"/>
        <v>0.99925397116616332</v>
      </c>
    </row>
    <row r="269" spans="11:16" x14ac:dyDescent="0.2">
      <c r="K269">
        <v>7.3</v>
      </c>
      <c r="L269">
        <f t="shared" si="4"/>
        <v>0.99932491726936723</v>
      </c>
    </row>
    <row r="270" spans="11:16" x14ac:dyDescent="0.2">
      <c r="K270">
        <v>7.4</v>
      </c>
      <c r="L270">
        <f t="shared" si="4"/>
        <v>0.99938912064056562</v>
      </c>
    </row>
    <row r="271" spans="11:16" x14ac:dyDescent="0.2">
      <c r="K271">
        <v>7.5</v>
      </c>
      <c r="L271">
        <f t="shared" si="4"/>
        <v>0.9994472213630764</v>
      </c>
    </row>
    <row r="272" spans="11:16" x14ac:dyDescent="0.2">
      <c r="K272">
        <v>7.6</v>
      </c>
      <c r="L272">
        <f t="shared" si="4"/>
        <v>0.99949979889292051</v>
      </c>
    </row>
    <row r="273" spans="11:12" x14ac:dyDescent="0.2">
      <c r="K273">
        <v>7.7</v>
      </c>
      <c r="L273">
        <f t="shared" si="4"/>
        <v>0.9995473777767595</v>
      </c>
    </row>
    <row r="274" spans="11:12" x14ac:dyDescent="0.2">
      <c r="K274">
        <v>7.8</v>
      </c>
      <c r="L274">
        <f t="shared" si="4"/>
        <v>0.99959043283501392</v>
      </c>
    </row>
    <row r="275" spans="11:12" x14ac:dyDescent="0.2">
      <c r="K275">
        <v>7.9</v>
      </c>
      <c r="L275">
        <f t="shared" si="4"/>
        <v>0.99962939385937355</v>
      </c>
    </row>
    <row r="276" spans="11:12" x14ac:dyDescent="0.2">
      <c r="K276">
        <v>8</v>
      </c>
      <c r="L276">
        <f t="shared" ref="L276" si="5">1/(1+EXP(-K276))</f>
        <v>0.99966464986953363</v>
      </c>
    </row>
    <row r="277" spans="11:12" x14ac:dyDescent="0.2"/>
    <row r="278" spans="11:12" x14ac:dyDescent="0.2"/>
    <row r="279" spans="11:12" x14ac:dyDescent="0.2"/>
    <row r="280" spans="11:12" x14ac:dyDescent="0.2"/>
    <row r="281" spans="11:12" x14ac:dyDescent="0.2"/>
    <row r="282" spans="11:12" x14ac:dyDescent="0.2"/>
    <row r="283" spans="11:12" x14ac:dyDescent="0.2"/>
    <row r="284" spans="11:12" x14ac:dyDescent="0.2"/>
    <row r="285" spans="11:12" x14ac:dyDescent="0.2"/>
    <row r="286" spans="11:12" x14ac:dyDescent="0.2"/>
    <row r="287" spans="11:12" x14ac:dyDescent="0.2"/>
    <row r="288" spans="11:12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</sheetData>
  <mergeCells count="4">
    <mergeCell ref="A3:X3"/>
    <mergeCell ref="A2:X2"/>
    <mergeCell ref="A114:X114"/>
    <mergeCell ref="A1:X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Parameters</vt:lpstr>
      <vt:lpstr>Data</vt:lpstr>
      <vt:lpstr>Training</vt:lpstr>
      <vt:lpstr>Iteration Log</vt:lpstr>
      <vt:lpstr>Visualizations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Colson, Hunter</cp:lastModifiedBy>
  <cp:revision>1</cp:revision>
  <dcterms:created xsi:type="dcterms:W3CDTF">2026-02-15T02:16:03Z</dcterms:created>
  <dcterms:modified xsi:type="dcterms:W3CDTF">2026-02-19T21:17:11Z</dcterms:modified>
  <dc:language>en-US</dc:language>
</cp:coreProperties>
</file>